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7F15F2F9-3B5C-4A32-A359-0CC0DA6ED8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Sheet1!$A$1:$K$83</definedName>
  </definedNames>
  <calcPr calcId="191029"/>
</workbook>
</file>

<file path=xl/calcChain.xml><?xml version="1.0" encoding="utf-8"?>
<calcChain xmlns="http://schemas.openxmlformats.org/spreadsheetml/2006/main">
  <c r="I92" i="1" l="1"/>
  <c r="B94" i="1" s="1"/>
  <c r="H92" i="1"/>
  <c r="G92" i="1"/>
  <c r="F92" i="1"/>
  <c r="E92" i="1"/>
  <c r="D92" i="1"/>
  <c r="C92" i="1"/>
  <c r="B92" i="1"/>
  <c r="B73" i="1"/>
  <c r="I25" i="1"/>
  <c r="I33" i="1" s="1"/>
  <c r="H25" i="1"/>
  <c r="H33" i="1" s="1"/>
  <c r="G25" i="1"/>
  <c r="G33" i="1"/>
  <c r="G37" i="1" s="1"/>
  <c r="G41" i="1" s="1"/>
  <c r="F25" i="1"/>
  <c r="F33" i="1" s="1"/>
  <c r="F37" i="1" s="1"/>
  <c r="F41" i="1" s="1"/>
  <c r="E25" i="1"/>
  <c r="E33" i="1" s="1"/>
  <c r="D25" i="1"/>
  <c r="D33" i="1" s="1"/>
  <c r="C25" i="1"/>
  <c r="C33" i="1"/>
  <c r="B25" i="1"/>
  <c r="B33" i="1" s="1"/>
  <c r="B37" i="1" s="1"/>
  <c r="B41" i="1" s="1"/>
  <c r="I73" i="1"/>
  <c r="B75" i="1" s="1"/>
  <c r="H73" i="1"/>
  <c r="G73" i="1"/>
  <c r="F73" i="1"/>
  <c r="E73" i="1"/>
  <c r="D73" i="1"/>
  <c r="C73" i="1"/>
  <c r="H55" i="1"/>
  <c r="G55" i="1"/>
  <c r="F55" i="1"/>
  <c r="E55" i="1"/>
  <c r="D55" i="1"/>
  <c r="B55" i="1"/>
  <c r="I34" i="1"/>
  <c r="H34" i="1"/>
  <c r="G34" i="1"/>
  <c r="F34" i="1"/>
  <c r="E34" i="1"/>
  <c r="D34" i="1"/>
  <c r="C34" i="1"/>
  <c r="B34" i="1"/>
  <c r="I15" i="1"/>
  <c r="I36" i="1" s="1"/>
  <c r="H15" i="1"/>
  <c r="H36" i="1" s="1"/>
  <c r="G15" i="1"/>
  <c r="G36" i="1" s="1"/>
  <c r="F15" i="1"/>
  <c r="F36" i="1"/>
  <c r="E15" i="1"/>
  <c r="E36" i="1" s="1"/>
  <c r="D15" i="1"/>
  <c r="D36" i="1" s="1"/>
  <c r="C15" i="1"/>
  <c r="C36" i="1" s="1"/>
  <c r="B15" i="1"/>
  <c r="B36" i="1"/>
  <c r="H12" i="1"/>
  <c r="H35" i="1" s="1"/>
  <c r="G12" i="1"/>
  <c r="G35" i="1" s="1"/>
  <c r="F12" i="1"/>
  <c r="F35" i="1" s="1"/>
  <c r="E12" i="1"/>
  <c r="I12" i="1" s="1"/>
  <c r="I35" i="1" s="1"/>
  <c r="E35" i="1"/>
  <c r="D12" i="1"/>
  <c r="D35" i="1" s="1"/>
  <c r="C12" i="1"/>
  <c r="C35" i="1" s="1"/>
  <c r="B12" i="1"/>
  <c r="B35" i="1" s="1"/>
  <c r="I55" i="1"/>
  <c r="B57" i="1"/>
  <c r="C55" i="1"/>
  <c r="D37" i="1" l="1"/>
  <c r="D41" i="1" s="1"/>
  <c r="E37" i="1"/>
  <c r="E41" i="1" s="1"/>
  <c r="H37" i="1"/>
  <c r="H41" i="1" s="1"/>
  <c r="C37" i="1"/>
  <c r="C41" i="1" s="1"/>
  <c r="I37" i="1"/>
  <c r="I41" i="1" s="1"/>
  <c r="B76" i="1" l="1"/>
  <c r="B95" i="1" s="1"/>
  <c r="B58" i="1"/>
</calcChain>
</file>

<file path=xl/sharedStrings.xml><?xml version="1.0" encoding="utf-8"?>
<sst xmlns="http://schemas.openxmlformats.org/spreadsheetml/2006/main" count="123" uniqueCount="78">
  <si>
    <t>ΣΥΧΝΟΤΗΤΕΣ</t>
  </si>
  <si>
    <t>Rw</t>
  </si>
  <si>
    <t>προσδιορισμός ηχητικής όχλησης</t>
  </si>
  <si>
    <t>BHMA 3o : κατάστρωση τύπου ελέγχου</t>
  </si>
  <si>
    <t>έλεγχος εσωτερικού θορύβου</t>
  </si>
  <si>
    <t>απαιτούμενο R`w =</t>
  </si>
  <si>
    <t xml:space="preserve">d = </t>
  </si>
  <si>
    <t>απαιτούμενο Rw =</t>
  </si>
  <si>
    <t>Υπολογίστε το εμβαδόν του διαχωριστικού S</t>
  </si>
  <si>
    <t xml:space="preserve">BHMA 1o : προσδιορισμός εξωτερικού θορύβου </t>
  </si>
  <si>
    <t>Στο πρώτο βήμα συγκροτούμε έναν κατάλογο 2-3 πιθανών, πηγών θορύβου και επιλέγουμε την περιβάλλουσα</t>
  </si>
  <si>
    <t>προκύπτουν αυτόματα</t>
  </si>
  <si>
    <r>
      <t>ΒΗΜΑ 2ο : προσδιορισμός εσωτερικής ησυχίας</t>
    </r>
    <r>
      <rPr>
        <sz val="11"/>
        <rFont val="Arial"/>
        <family val="2"/>
        <charset val="161"/>
      </rPr>
      <t xml:space="preserve"> </t>
    </r>
  </si>
  <si>
    <t xml:space="preserve">για γραφείο Α κατηγορίας </t>
  </si>
  <si>
    <t>SPL</t>
  </si>
  <si>
    <r>
      <t>R`w = Lο - L</t>
    </r>
    <r>
      <rPr>
        <b/>
        <sz val="9"/>
        <rFont val="Arial"/>
        <family val="2"/>
        <charset val="161"/>
      </rPr>
      <t>1</t>
    </r>
    <r>
      <rPr>
        <b/>
        <sz val="11"/>
        <rFont val="Arial"/>
        <family val="2"/>
        <charset val="161"/>
      </rPr>
      <t xml:space="preserve"> + 10log (TR) + 10log (S/V) + 8   </t>
    </r>
  </si>
  <si>
    <t xml:space="preserve">           10log(TR) =</t>
  </si>
  <si>
    <t xml:space="preserve">           10log(S/V)=</t>
  </si>
  <si>
    <t>λαμβάνοντας υπόψη την πλευρική μετάδοση, δηλαδή Rw = R`w + d, από διαφάνεια 11 αναρτημένου αρχείου 8</t>
  </si>
  <si>
    <t xml:space="preserve">προσφερόμενο Rw </t>
  </si>
  <si>
    <t>απαιτούμενο Rw</t>
  </si>
  <si>
    <t>Υπολογίστε τον όγκο V του προστατευόμενου χώρου</t>
  </si>
  <si>
    <t>ΠΟΛΥΤΕΧΝΙΚΗ ΣΧΟΛΗ ΔΠΘ - ΤΜΗΜΑ ΑΡΧΙΤΕΚΤΟΝΩΝ ΜΗΧΑΝΙΚΩΝ</t>
  </si>
  <si>
    <t>Μάθημα : ΟΙΚΟΔΟΜΙΚΗ 4 – Η/Μ εγκαταστάσεις και Προστασία Κτιρίων</t>
  </si>
  <si>
    <t xml:space="preserve">Διδάσκων : Νίκος Μπάρκας     </t>
  </si>
  <si>
    <t>Γράψτε στα κίτρινα κελιά</t>
  </si>
  <si>
    <t>Mην γράφετε στα διπλανά γαλάζια κελιά</t>
  </si>
  <si>
    <t xml:space="preserve">                 Lo</t>
  </si>
  <si>
    <t xml:space="preserve">                 L1</t>
  </si>
  <si>
    <t>μεσοτοιχία ατομικού με ομαδικό γραφείο - διαχωριστικό χωρίς άνοιγμα</t>
  </si>
  <si>
    <t>Ανοικτό υπόδειγμα υπολογισμού ηχομονωτικής ικανότητας διαχωριστικού με άνοιγμα</t>
  </si>
  <si>
    <t>το παραπάνω είναι το μέγεθος 10*logTR που αντιστοιχεί στον όγκο του προστατευόμνου χώρου</t>
  </si>
  <si>
    <t xml:space="preserve">το παραπάνω είναι το μέγεθος 10*log(S/V) που αντιστοιχεί στα δεδομένα της γειτνίασης </t>
  </si>
  <si>
    <t>ηλεκτρική σκούπα</t>
  </si>
  <si>
    <t>τυπική αίθουσα υποδοχής</t>
  </si>
  <si>
    <t>συνομιλία με δυνατές φωνές</t>
  </si>
  <si>
    <t xml:space="preserve">δηλαδή τις μέγιστες τιμές κάθε στήλης ανά συχνότητα, από τη διαφάνεια 17  του αρχείου 8 </t>
  </si>
  <si>
    <t>NC-30 = 40dB</t>
  </si>
  <si>
    <t>από τις διαφάνειες 18 &amp; 19 του αναρτημένου αρχείου 8</t>
  </si>
  <si>
    <t>Γράψτε στα διπλανά, κίτρινα κελιά</t>
  </si>
  <si>
    <t>Mην γράφετε στα διπλανά, γαλάζια κελιά</t>
  </si>
  <si>
    <t xml:space="preserve">ΒΗΜΑ 4ο : επιλογή συμπαγούς διαχωριστικού </t>
  </si>
  <si>
    <t>1η ΠΕΡΙΠΤΩΣΗ : ελαφρύ ξύλινο διαχωριστικό</t>
  </si>
  <si>
    <t>Γράψτε στα διπλανά, άσπρα κελιά</t>
  </si>
  <si>
    <t>Μοριοσανίδα 20mm (19 Κg/m2)</t>
  </si>
  <si>
    <t xml:space="preserve">Πρεσαριστό φύλλο 45mm, </t>
  </si>
  <si>
    <t>χωρίς αεροστεγάνωση</t>
  </si>
  <si>
    <t>1η ΠΕΡΙΠΤΩΣΗ : απλή εσώθυρα</t>
  </si>
  <si>
    <t>Εμβαδόν υπόλοιπου διαχωριστικού</t>
  </si>
  <si>
    <t>Εμβαδόν ανοίγματος</t>
  </si>
  <si>
    <t>cRw</t>
  </si>
  <si>
    <t>Γράψτε στα διπλανά κίτρινα κελιά</t>
  </si>
  <si>
    <t xml:space="preserve">ΒΗΜΑ 6ο : υπολογισμούς σύνθετου διαχωριστικού </t>
  </si>
  <si>
    <t xml:space="preserve">2η ΠΕΡΙΠΤΩΣΗ : συμβατική δρομική τοιχοποιία </t>
  </si>
  <si>
    <t xml:space="preserve">ΒΗΜΑ 7ο : επιλογή συμπαγούς διαχωριστικού </t>
  </si>
  <si>
    <t>από διαφάνεια 5, αρχείο 81</t>
  </si>
  <si>
    <t xml:space="preserve">ΒΗΜΑ 5 : επιλογή εσώθυρας </t>
  </si>
  <si>
    <t>Δρομική με αμφίπλευρο σοβά 13cm</t>
  </si>
  <si>
    <t xml:space="preserve">ΒΗΜΑ 8ο : επιλογή εσώθυρας </t>
  </si>
  <si>
    <t xml:space="preserve">ΒΗΜΑ 9ο : υπολογισμούς σύνθετου διαχωριστικού </t>
  </si>
  <si>
    <t xml:space="preserve">ΒΗΜΑ 10ο : επιλογή συμπαγούς διαχωριστικού </t>
  </si>
  <si>
    <t xml:space="preserve">ΒΗΜΑ 11ο : επιλογή εσώθυρας </t>
  </si>
  <si>
    <t xml:space="preserve">ΒΗΜΑ 12ο : υπολογισμούς σύνθετου διαχωριστικού </t>
  </si>
  <si>
    <t xml:space="preserve">3η ΠΕΡΙΠΤΩΣΗ : διαχωριστικό ξηράς δόμησης </t>
  </si>
  <si>
    <t>Γυψοσανίδες 2 + 2 φύλλα, μεταλλικός</t>
  </si>
  <si>
    <t>σκελετός, υαλοβάμβακας 5cm</t>
  </si>
  <si>
    <t>2η ΠΕΡΙΠΤΩΣΗ : απλή εσώθυρα</t>
  </si>
  <si>
    <t xml:space="preserve">Βαρύ φύλλο 45mm, με εσ. επένδυση </t>
  </si>
  <si>
    <t>ΕΟΠΛ &amp; περιμετρική αεροστεγάνωση</t>
  </si>
  <si>
    <t>από διαφάνεια 11, αρχείο 8α</t>
  </si>
  <si>
    <t>Γράψτε στα διπλανά άσπρα κελιά</t>
  </si>
  <si>
    <t>ΕΠΑΡΚΕΙ ??</t>
  </si>
  <si>
    <t>από διαφάνεια 11 αρχείο 8α</t>
  </si>
  <si>
    <t>3η ΠΕΡΙΠΤΩΣΗ : βαρειά εσώθυρα</t>
  </si>
  <si>
    <t xml:space="preserve">εάν επαρκεί,   προχωρήστε στο σχεδιασμό της κατασκευαστικής λεπτομέρειας </t>
  </si>
  <si>
    <r>
      <rPr>
        <sz val="11"/>
        <color indexed="10"/>
        <rFont val="Arial"/>
        <family val="2"/>
        <charset val="161"/>
      </rPr>
      <t>εάν δεν επαρκεί</t>
    </r>
    <r>
      <rPr>
        <sz val="11"/>
        <color indexed="12"/>
        <rFont val="Arial"/>
        <family val="2"/>
        <charset val="161"/>
      </rPr>
      <t xml:space="preserve"> προχωρήστε στα επόμενα βήματα</t>
    </r>
  </si>
  <si>
    <r>
      <rPr>
        <sz val="11"/>
        <color indexed="10"/>
        <rFont val="Arial"/>
        <family val="2"/>
        <charset val="161"/>
      </rPr>
      <t xml:space="preserve">εάν δεν επαρκεί </t>
    </r>
    <r>
      <rPr>
        <sz val="11"/>
        <color indexed="12"/>
        <rFont val="Arial"/>
        <family val="2"/>
        <charset val="161"/>
      </rPr>
      <t>προχωρήστε στα επόμενα βήματα</t>
    </r>
  </si>
  <si>
    <t>Ακαδημαϊκό έτος 2023 - 2024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</si>
</sst>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>
    <font>
      <sz val="10"/>
      <name val="UB-AvantGarde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sz val="11"/>
      <name val="Arial"/>
      <family val="2"/>
      <charset val="161"/>
    </font>
    <font>
      <b/>
      <i/>
      <sz val="12"/>
      <name val="Arial"/>
      <family val="2"/>
      <charset val="161"/>
    </font>
    <font>
      <b/>
      <sz val="9"/>
      <name val="Arial"/>
      <family val="2"/>
      <charset val="161"/>
    </font>
    <font>
      <b/>
      <i/>
      <sz val="11"/>
      <name val="Arial"/>
      <family val="2"/>
      <charset val="161"/>
    </font>
    <font>
      <b/>
      <sz val="11"/>
      <color indexed="10"/>
      <name val="Arial"/>
      <family val="2"/>
      <charset val="161"/>
    </font>
    <font>
      <sz val="11"/>
      <color indexed="12"/>
      <name val="Arial"/>
      <family val="2"/>
      <charset val="161"/>
    </font>
    <font>
      <b/>
      <sz val="11"/>
      <color indexed="12"/>
      <name val="Arial"/>
      <family val="2"/>
      <charset val="161"/>
    </font>
    <font>
      <sz val="12"/>
      <color indexed="10"/>
      <name val="Arial"/>
      <family val="2"/>
      <charset val="161"/>
    </font>
    <font>
      <b/>
      <sz val="12"/>
      <color indexed="10"/>
      <name val="Arial"/>
      <family val="2"/>
      <charset val="161"/>
    </font>
    <font>
      <sz val="12"/>
      <color indexed="12"/>
      <name val="Arial"/>
      <family val="2"/>
      <charset val="161"/>
    </font>
    <font>
      <b/>
      <sz val="12"/>
      <color indexed="12"/>
      <name val="Arial"/>
      <family val="2"/>
      <charset val="161"/>
    </font>
    <font>
      <b/>
      <sz val="10"/>
      <name val="UB-AvantGarde"/>
      <charset val="161"/>
    </font>
    <font>
      <sz val="11"/>
      <color indexed="10"/>
      <name val="Arial"/>
      <family val="2"/>
      <charset val="161"/>
    </font>
    <font>
      <sz val="11"/>
      <color rgb="FFFF0000"/>
      <name val="Arial"/>
      <family val="2"/>
      <charset val="161"/>
    </font>
    <font>
      <b/>
      <sz val="11"/>
      <color rgb="FF2F5496"/>
      <name val="Arial"/>
      <family val="2"/>
      <charset val="161"/>
    </font>
    <font>
      <sz val="11"/>
      <color rgb="FF000000"/>
      <name val="Arial"/>
      <family val="2"/>
      <charset val="161"/>
    </font>
    <font>
      <b/>
      <sz val="12"/>
      <color rgb="FFFF0000"/>
      <name val="Arial"/>
      <family val="2"/>
      <charset val="161"/>
    </font>
    <font>
      <sz val="12"/>
      <color rgb="FF000000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/>
    <xf numFmtId="0" fontId="15" fillId="0" borderId="0" xfId="0" applyFont="1"/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7" fillId="0" borderId="0" xfId="0" applyFont="1" applyAlignment="1">
      <alignment horizontal="left"/>
    </xf>
    <xf numFmtId="164" fontId="4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4" borderId="0" xfId="0" applyFont="1" applyFill="1" applyAlignment="1">
      <alignment vertical="center"/>
    </xf>
    <xf numFmtId="0" fontId="0" fillId="4" borderId="0" xfId="0" applyFill="1"/>
    <xf numFmtId="0" fontId="18" fillId="4" borderId="0" xfId="0" applyFont="1" applyFill="1" applyAlignment="1">
      <alignment vertical="center"/>
    </xf>
    <xf numFmtId="0" fontId="9" fillId="0" borderId="0" xfId="0" applyFont="1"/>
    <xf numFmtId="0" fontId="0" fillId="2" borderId="0" xfId="0" applyFill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9" fillId="0" borderId="1" xfId="0" applyFont="1" applyBorder="1" applyAlignment="1">
      <alignment horizontal="center" wrapText="1" readingOrder="1"/>
    </xf>
    <xf numFmtId="0" fontId="3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9" fillId="2" borderId="1" xfId="0" applyFont="1" applyFill="1" applyBorder="1" applyAlignment="1">
      <alignment horizontal="center" wrapText="1" readingOrder="1"/>
    </xf>
    <xf numFmtId="0" fontId="19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 readingOrder="1"/>
    </xf>
    <xf numFmtId="0" fontId="4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 readingOrder="1"/>
    </xf>
    <xf numFmtId="164" fontId="4" fillId="0" borderId="4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vertical="center"/>
    </xf>
    <xf numFmtId="164" fontId="3" fillId="3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13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</cellXfs>
  <cellStyles count="1">
    <cellStyle name="Κανονικό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0"/>
  <sheetViews>
    <sheetView tabSelected="1" zoomScaleNormal="100" zoomScaleSheetLayoutView="120" workbookViewId="0">
      <selection activeCell="V19" sqref="V19"/>
    </sheetView>
  </sheetViews>
  <sheetFormatPr defaultRowHeight="12.75"/>
  <cols>
    <col min="1" max="1" width="35.7109375" customWidth="1"/>
    <col min="2" max="10" width="7.5703125" customWidth="1"/>
    <col min="11" max="11" width="7.7109375" customWidth="1"/>
  </cols>
  <sheetData>
    <row r="1" spans="1:11" ht="20.100000000000001" customHeight="1">
      <c r="A1" s="36" t="s">
        <v>22</v>
      </c>
      <c r="B1" s="37"/>
      <c r="C1" s="37"/>
      <c r="D1" s="37"/>
      <c r="E1" s="37"/>
      <c r="F1" s="37"/>
      <c r="G1" s="37"/>
    </row>
    <row r="2" spans="1:11" ht="20.100000000000001" customHeight="1">
      <c r="A2" s="38" t="s">
        <v>23</v>
      </c>
      <c r="B2" s="37"/>
      <c r="C2" s="37"/>
      <c r="D2" s="37"/>
      <c r="E2" s="37"/>
      <c r="F2" s="37"/>
      <c r="G2" s="37"/>
    </row>
    <row r="3" spans="1:11" ht="20.100000000000001" customHeight="1">
      <c r="A3" s="36" t="s">
        <v>24</v>
      </c>
      <c r="B3" s="37"/>
      <c r="C3" s="36" t="s">
        <v>77</v>
      </c>
      <c r="D3" s="37"/>
      <c r="E3" s="37"/>
      <c r="F3" s="37"/>
      <c r="G3" s="37"/>
    </row>
    <row r="4" spans="1:11" ht="20.100000000000001" customHeight="1">
      <c r="A4" s="3"/>
    </row>
    <row r="5" spans="1:11" ht="20.100000000000001" customHeight="1">
      <c r="A5" s="3" t="s">
        <v>30</v>
      </c>
    </row>
    <row r="6" spans="1:11" ht="20.100000000000001" customHeight="1">
      <c r="A6" s="4" t="s">
        <v>29</v>
      </c>
    </row>
    <row r="7" spans="1:11" ht="20.100000000000001" customHeight="1">
      <c r="E7" s="4"/>
    </row>
    <row r="8" spans="1:11" ht="20.100000000000001" customHeight="1">
      <c r="A8" s="4" t="s">
        <v>8</v>
      </c>
      <c r="D8" s="28">
        <v>1</v>
      </c>
      <c r="F8" s="18" t="s">
        <v>39</v>
      </c>
    </row>
    <row r="9" spans="1:11" ht="20.100000000000001" customHeight="1">
      <c r="A9" s="4" t="s">
        <v>21</v>
      </c>
      <c r="D9" s="29">
        <v>1</v>
      </c>
    </row>
    <row r="10" spans="1:11" ht="20.100000000000001" customHeight="1"/>
    <row r="11" spans="1:11" ht="20.100000000000001" customHeight="1">
      <c r="A11" s="5" t="s">
        <v>0</v>
      </c>
      <c r="B11" s="17">
        <v>63</v>
      </c>
      <c r="C11" s="17">
        <v>125</v>
      </c>
      <c r="D11" s="17">
        <v>250</v>
      </c>
      <c r="E11" s="17">
        <v>500</v>
      </c>
      <c r="F11" s="17">
        <v>1000</v>
      </c>
      <c r="G11" s="17">
        <v>2000</v>
      </c>
      <c r="H11" s="17">
        <v>4000</v>
      </c>
      <c r="I11" s="6" t="s">
        <v>1</v>
      </c>
    </row>
    <row r="12" spans="1:11" ht="20.100000000000001" customHeight="1">
      <c r="B12" s="31">
        <f>10* LOG(1.25*0.075*POWER($D9,0.333))</f>
        <v>-10.280287236002435</v>
      </c>
      <c r="C12" s="31">
        <f>10*LOG(1.15*0.075*POWER($D9,0.333))</f>
        <v>-10.642408962546883</v>
      </c>
      <c r="D12" s="31">
        <f>10* LOG(1.07*0.075 *POWER($D9,0.333))</f>
        <v>-10.955549589230904</v>
      </c>
      <c r="E12" s="31">
        <f>10* LOG(0.075 *POWER($D9,0.333))</f>
        <v>-11.249387366082999</v>
      </c>
      <c r="F12" s="31">
        <f>10* LOG(0.97*0.075 *POWER($D9,0.333))</f>
        <v>-11.381670023420551</v>
      </c>
      <c r="G12" s="31">
        <f>10* LOG(0.94*0.075 *POWER($D9,0.333))</f>
        <v>-11.518108830086014</v>
      </c>
      <c r="H12" s="31">
        <f>10* LOG(0.91*0.075 *POWER($D9,0.333))</f>
        <v>-11.658973442872062</v>
      </c>
      <c r="I12" s="31">
        <f>(E12+F12)/2</f>
        <v>-11.315528694751775</v>
      </c>
    </row>
    <row r="13" spans="1:11" ht="20.100000000000001" customHeight="1">
      <c r="A13" s="4" t="s">
        <v>31</v>
      </c>
      <c r="K13" s="30" t="s">
        <v>40</v>
      </c>
    </row>
    <row r="14" spans="1:11" ht="20.100000000000001" customHeight="1">
      <c r="A14" s="18"/>
      <c r="B14" s="4"/>
      <c r="K14" s="30" t="s">
        <v>11</v>
      </c>
    </row>
    <row r="15" spans="1:11" ht="20.100000000000001" customHeight="1">
      <c r="A15" s="18"/>
      <c r="B15" s="31">
        <f t="shared" ref="B15:I15" si="0">10*LOG($D8/$D9)</f>
        <v>0</v>
      </c>
      <c r="C15" s="31">
        <f t="shared" si="0"/>
        <v>0</v>
      </c>
      <c r="D15" s="31">
        <f t="shared" si="0"/>
        <v>0</v>
      </c>
      <c r="E15" s="31">
        <f t="shared" si="0"/>
        <v>0</v>
      </c>
      <c r="F15" s="31">
        <f t="shared" si="0"/>
        <v>0</v>
      </c>
      <c r="G15" s="31">
        <f t="shared" si="0"/>
        <v>0</v>
      </c>
      <c r="H15" s="31">
        <f t="shared" si="0"/>
        <v>0</v>
      </c>
      <c r="I15" s="31">
        <f t="shared" si="0"/>
        <v>0</v>
      </c>
    </row>
    <row r="16" spans="1:11" ht="20.100000000000001" customHeight="1">
      <c r="A16" s="4" t="s">
        <v>32</v>
      </c>
      <c r="C16" s="4"/>
      <c r="D16" s="4"/>
      <c r="E16" s="4"/>
      <c r="F16" s="4"/>
    </row>
    <row r="17" spans="1:11" ht="20.100000000000001" customHeight="1">
      <c r="A17" s="4"/>
      <c r="B17" s="4"/>
      <c r="C17" s="4"/>
      <c r="D17" s="4"/>
      <c r="E17" s="4"/>
      <c r="F17" s="4"/>
    </row>
    <row r="18" spans="1:11" ht="20.100000000000001" customHeight="1">
      <c r="A18" s="3" t="s">
        <v>9</v>
      </c>
    </row>
    <row r="19" spans="1:11" ht="20.100000000000001" customHeight="1">
      <c r="A19" s="18" t="s">
        <v>10</v>
      </c>
    </row>
    <row r="20" spans="1:11" ht="20.100000000000001" customHeight="1">
      <c r="A20" s="18" t="s">
        <v>36</v>
      </c>
    </row>
    <row r="21" spans="1:11" ht="20.100000000000001" customHeight="1">
      <c r="A21" s="5" t="s">
        <v>0</v>
      </c>
      <c r="B21" s="17">
        <v>63</v>
      </c>
      <c r="C21" s="17">
        <v>125</v>
      </c>
      <c r="D21" s="17">
        <v>250</v>
      </c>
      <c r="E21" s="17">
        <v>500</v>
      </c>
      <c r="F21" s="17">
        <v>1000</v>
      </c>
      <c r="G21" s="17">
        <v>2000</v>
      </c>
      <c r="H21" s="17">
        <v>4000</v>
      </c>
      <c r="I21" s="6" t="s">
        <v>14</v>
      </c>
    </row>
    <row r="22" spans="1:11" ht="20.100000000000001" customHeight="1">
      <c r="A22" s="4" t="s">
        <v>33</v>
      </c>
      <c r="B22" s="4"/>
      <c r="C22" s="4"/>
      <c r="D22" s="4"/>
      <c r="E22" s="4"/>
      <c r="F22" s="4"/>
      <c r="G22" s="4"/>
      <c r="H22" s="4"/>
      <c r="I22" s="3"/>
      <c r="K22" s="18" t="s">
        <v>43</v>
      </c>
    </row>
    <row r="23" spans="1:11" ht="20.100000000000001" customHeight="1">
      <c r="A23" s="4" t="s">
        <v>34</v>
      </c>
      <c r="B23" s="4"/>
      <c r="C23" s="4"/>
      <c r="D23" s="4"/>
      <c r="E23" s="4"/>
      <c r="F23" s="4"/>
      <c r="G23" s="4"/>
      <c r="H23" s="4"/>
      <c r="I23" s="14"/>
      <c r="K23" s="18" t="s">
        <v>43</v>
      </c>
    </row>
    <row r="24" spans="1:11" ht="20.100000000000001" customHeight="1">
      <c r="A24" s="4" t="s">
        <v>35</v>
      </c>
      <c r="B24" s="4">
        <v>66</v>
      </c>
      <c r="C24" s="4">
        <v>67</v>
      </c>
      <c r="D24" s="4">
        <v>82</v>
      </c>
      <c r="E24" s="4">
        <v>85</v>
      </c>
      <c r="F24" s="4">
        <v>82</v>
      </c>
      <c r="G24" s="4">
        <v>72</v>
      </c>
      <c r="H24" s="4">
        <v>62</v>
      </c>
      <c r="I24" s="14">
        <v>81</v>
      </c>
    </row>
    <row r="25" spans="1:11" ht="20.100000000000001" customHeight="1">
      <c r="A25" s="7" t="s">
        <v>2</v>
      </c>
      <c r="B25" s="34">
        <f>MAX(B22,B23,B24)</f>
        <v>66</v>
      </c>
      <c r="C25" s="34">
        <f t="shared" ref="C25:I25" si="1">MAX(C22,C23,C24)</f>
        <v>67</v>
      </c>
      <c r="D25" s="34">
        <f t="shared" si="1"/>
        <v>82</v>
      </c>
      <c r="E25" s="34">
        <f t="shared" si="1"/>
        <v>85</v>
      </c>
      <c r="F25" s="34">
        <f t="shared" si="1"/>
        <v>82</v>
      </c>
      <c r="G25" s="34">
        <f t="shared" si="1"/>
        <v>72</v>
      </c>
      <c r="H25" s="34">
        <f t="shared" si="1"/>
        <v>62</v>
      </c>
      <c r="I25" s="35">
        <f t="shared" si="1"/>
        <v>81</v>
      </c>
      <c r="K25" s="30" t="s">
        <v>40</v>
      </c>
    </row>
    <row r="26" spans="1:11" ht="20.100000000000001" customHeight="1">
      <c r="A26" s="2"/>
      <c r="B26" s="4"/>
      <c r="C26" s="4"/>
      <c r="D26" s="4"/>
      <c r="K26" s="30" t="s">
        <v>11</v>
      </c>
    </row>
    <row r="27" spans="1:11" ht="20.100000000000001" customHeight="1">
      <c r="A27" s="3" t="s">
        <v>12</v>
      </c>
      <c r="B27" s="4"/>
      <c r="C27" s="4"/>
      <c r="D27" s="4" t="s">
        <v>13</v>
      </c>
      <c r="E27" s="4"/>
      <c r="F27" s="4"/>
      <c r="G27" s="4"/>
      <c r="H27" s="4"/>
      <c r="I27" s="1"/>
    </row>
    <row r="28" spans="1:11" ht="20.100000000000001" customHeight="1">
      <c r="A28" s="18" t="s">
        <v>38</v>
      </c>
      <c r="B28" s="4"/>
      <c r="C28" s="4"/>
      <c r="D28" s="4"/>
      <c r="E28" s="4"/>
      <c r="F28" s="4"/>
      <c r="G28" s="4"/>
      <c r="H28" s="4"/>
      <c r="I28" s="60"/>
      <c r="J28" s="4"/>
      <c r="K28" s="1"/>
    </row>
    <row r="29" spans="1:11" ht="20.100000000000001" customHeight="1">
      <c r="A29" s="58" t="s">
        <v>37</v>
      </c>
      <c r="B29" s="59"/>
      <c r="C29" s="59"/>
      <c r="D29" s="59"/>
      <c r="E29" s="59"/>
      <c r="F29" s="59"/>
      <c r="G29" s="59"/>
      <c r="H29" s="59"/>
      <c r="I29" s="61">
        <v>40</v>
      </c>
      <c r="J29" s="6"/>
      <c r="K29" s="18" t="s">
        <v>43</v>
      </c>
    </row>
    <row r="30" spans="1:11" ht="20.100000000000001" customHeight="1">
      <c r="B30" s="20"/>
      <c r="C30" s="20"/>
      <c r="D30" s="20"/>
      <c r="E30" s="20"/>
      <c r="F30" s="20"/>
      <c r="G30" s="20"/>
      <c r="H30" s="20"/>
      <c r="I30" s="24"/>
      <c r="J30" s="19"/>
      <c r="K30" s="1"/>
    </row>
    <row r="31" spans="1:11" ht="20.100000000000001" customHeight="1">
      <c r="A31" s="10" t="s">
        <v>3</v>
      </c>
      <c r="B31" s="19"/>
      <c r="C31" s="19"/>
      <c r="D31" s="19"/>
      <c r="E31" s="19"/>
      <c r="F31" s="19"/>
      <c r="G31" s="19"/>
      <c r="H31" s="19"/>
      <c r="I31" s="19"/>
      <c r="J31" s="1"/>
      <c r="K31" s="1"/>
    </row>
    <row r="32" spans="1:11" ht="20.100000000000001" customHeight="1">
      <c r="A32" s="9" t="s">
        <v>4</v>
      </c>
      <c r="C32" s="10" t="s">
        <v>15</v>
      </c>
      <c r="D32" s="9"/>
      <c r="E32" s="9"/>
      <c r="F32" s="9"/>
      <c r="G32" s="9"/>
      <c r="H32" s="9"/>
      <c r="I32" s="1"/>
      <c r="J32" s="1"/>
      <c r="K32" s="1"/>
    </row>
    <row r="33" spans="1:26" ht="20.100000000000001" customHeight="1">
      <c r="A33" s="9" t="s">
        <v>27</v>
      </c>
      <c r="B33" s="31">
        <f>B25</f>
        <v>66</v>
      </c>
      <c r="C33" s="31">
        <f t="shared" ref="C33:I33" si="2">C25</f>
        <v>67</v>
      </c>
      <c r="D33" s="31">
        <f t="shared" si="2"/>
        <v>82</v>
      </c>
      <c r="E33" s="31">
        <f t="shared" si="2"/>
        <v>85</v>
      </c>
      <c r="F33" s="31">
        <f t="shared" si="2"/>
        <v>82</v>
      </c>
      <c r="G33" s="31">
        <f t="shared" si="2"/>
        <v>72</v>
      </c>
      <c r="H33" s="31">
        <f t="shared" si="2"/>
        <v>62</v>
      </c>
      <c r="I33" s="31">
        <f t="shared" si="2"/>
        <v>81</v>
      </c>
      <c r="J33" s="1"/>
      <c r="K33" s="1"/>
    </row>
    <row r="34" spans="1:26" ht="20.100000000000001" customHeight="1">
      <c r="A34" s="9" t="s">
        <v>28</v>
      </c>
      <c r="B34" s="31">
        <f>B29</f>
        <v>0</v>
      </c>
      <c r="C34" s="31">
        <f t="shared" ref="C34:I34" si="3">C29</f>
        <v>0</v>
      </c>
      <c r="D34" s="31">
        <f t="shared" si="3"/>
        <v>0</v>
      </c>
      <c r="E34" s="31">
        <f t="shared" si="3"/>
        <v>0</v>
      </c>
      <c r="F34" s="31">
        <f t="shared" si="3"/>
        <v>0</v>
      </c>
      <c r="G34" s="31">
        <f t="shared" si="3"/>
        <v>0</v>
      </c>
      <c r="H34" s="31">
        <f t="shared" si="3"/>
        <v>0</v>
      </c>
      <c r="I34" s="31">
        <f t="shared" si="3"/>
        <v>40</v>
      </c>
      <c r="J34" s="1"/>
      <c r="K34" s="30" t="s">
        <v>40</v>
      </c>
    </row>
    <row r="35" spans="1:26" ht="20.100000000000001" customHeight="1">
      <c r="A35" s="9" t="s">
        <v>16</v>
      </c>
      <c r="B35" s="31">
        <f t="shared" ref="B35:I35" si="4">B12</f>
        <v>-10.280287236002435</v>
      </c>
      <c r="C35" s="31">
        <f t="shared" si="4"/>
        <v>-10.642408962546883</v>
      </c>
      <c r="D35" s="31">
        <f t="shared" si="4"/>
        <v>-10.955549589230904</v>
      </c>
      <c r="E35" s="31">
        <f t="shared" si="4"/>
        <v>-11.249387366082999</v>
      </c>
      <c r="F35" s="31">
        <f t="shared" si="4"/>
        <v>-11.381670023420551</v>
      </c>
      <c r="G35" s="31">
        <f t="shared" si="4"/>
        <v>-11.518108830086014</v>
      </c>
      <c r="H35" s="31">
        <f t="shared" si="4"/>
        <v>-11.658973442872062</v>
      </c>
      <c r="I35" s="31">
        <f t="shared" si="4"/>
        <v>-11.315528694751775</v>
      </c>
      <c r="J35" s="1"/>
      <c r="K35" s="30" t="s">
        <v>11</v>
      </c>
    </row>
    <row r="36" spans="1:26" ht="20.100000000000001" customHeight="1">
      <c r="A36" s="9" t="s">
        <v>17</v>
      </c>
      <c r="B36" s="31">
        <f>B15</f>
        <v>0</v>
      </c>
      <c r="C36" s="31">
        <f t="shared" ref="C36:I36" si="5">C15</f>
        <v>0</v>
      </c>
      <c r="D36" s="31">
        <f t="shared" si="5"/>
        <v>0</v>
      </c>
      <c r="E36" s="31">
        <f t="shared" si="5"/>
        <v>0</v>
      </c>
      <c r="F36" s="31">
        <f t="shared" si="5"/>
        <v>0</v>
      </c>
      <c r="G36" s="31">
        <f t="shared" si="5"/>
        <v>0</v>
      </c>
      <c r="H36" s="31">
        <f t="shared" si="5"/>
        <v>0</v>
      </c>
      <c r="I36" s="31">
        <f t="shared" si="5"/>
        <v>0</v>
      </c>
      <c r="J36" s="1"/>
      <c r="K36" s="1"/>
    </row>
    <row r="37" spans="1:26" ht="20.100000000000001" customHeight="1">
      <c r="A37" s="8" t="s">
        <v>5</v>
      </c>
      <c r="B37" s="32">
        <f>B33-B34+B35+B36+8</f>
        <v>63.719712763997563</v>
      </c>
      <c r="C37" s="32">
        <f t="shared" ref="C37:I37" si="6">C33-C34+C35+C36+8</f>
        <v>64.357591037453119</v>
      </c>
      <c r="D37" s="32">
        <f t="shared" si="6"/>
        <v>79.044450410769102</v>
      </c>
      <c r="E37" s="32">
        <f t="shared" si="6"/>
        <v>81.750612633917001</v>
      </c>
      <c r="F37" s="32">
        <f t="shared" si="6"/>
        <v>78.618329976579446</v>
      </c>
      <c r="G37" s="32">
        <f t="shared" si="6"/>
        <v>68.481891169913979</v>
      </c>
      <c r="H37" s="32">
        <f t="shared" si="6"/>
        <v>58.34102655712794</v>
      </c>
      <c r="I37" s="32">
        <f t="shared" si="6"/>
        <v>37.684471305248223</v>
      </c>
      <c r="J37" s="1"/>
      <c r="K37" s="1"/>
    </row>
    <row r="38" spans="1:26" ht="20.100000000000001" customHeight="1">
      <c r="J38" s="25"/>
      <c r="K38" s="1"/>
    </row>
    <row r="39" spans="1:26" ht="20.100000000000001" customHeight="1">
      <c r="A39" s="18" t="s">
        <v>18</v>
      </c>
      <c r="B39" s="9"/>
      <c r="C39" s="9"/>
      <c r="D39" s="9"/>
      <c r="E39" s="9"/>
      <c r="F39" s="9"/>
      <c r="G39" s="9"/>
      <c r="H39" s="9"/>
      <c r="I39" s="1"/>
      <c r="J39" s="1"/>
      <c r="K39" s="1"/>
    </row>
    <row r="40" spans="1:26" ht="20.100000000000001" customHeight="1">
      <c r="A40" s="11" t="s">
        <v>6</v>
      </c>
      <c r="B40" s="33"/>
      <c r="C40" s="33"/>
      <c r="D40" s="33"/>
      <c r="E40" s="33"/>
      <c r="F40" s="33"/>
      <c r="G40" s="33"/>
      <c r="H40" s="33"/>
      <c r="I40" s="33"/>
      <c r="J40" s="11"/>
      <c r="K40" s="18" t="s">
        <v>25</v>
      </c>
    </row>
    <row r="41" spans="1:26" ht="20.100000000000001" customHeight="1">
      <c r="A41" s="8" t="s">
        <v>7</v>
      </c>
      <c r="B41" s="31">
        <f>B37+B40</f>
        <v>63.719712763997563</v>
      </c>
      <c r="C41" s="31">
        <f t="shared" ref="C41:I41" si="7">C37+C40</f>
        <v>64.357591037453119</v>
      </c>
      <c r="D41" s="31">
        <f t="shared" si="7"/>
        <v>79.044450410769102</v>
      </c>
      <c r="E41" s="31">
        <f t="shared" si="7"/>
        <v>81.750612633917001</v>
      </c>
      <c r="F41" s="31">
        <f t="shared" si="7"/>
        <v>78.618329976579446</v>
      </c>
      <c r="G41" s="31">
        <f t="shared" si="7"/>
        <v>68.481891169913979</v>
      </c>
      <c r="H41" s="31">
        <f t="shared" si="7"/>
        <v>58.34102655712794</v>
      </c>
      <c r="I41" s="32">
        <f t="shared" si="7"/>
        <v>37.684471305248223</v>
      </c>
      <c r="J41" s="22"/>
      <c r="K41" s="30" t="s">
        <v>26</v>
      </c>
    </row>
    <row r="42" spans="1:26" ht="20.100000000000001" customHeight="1">
      <c r="J42" s="1"/>
      <c r="K42" s="30" t="s">
        <v>11</v>
      </c>
    </row>
    <row r="43" spans="1:26" ht="20.100000000000001" customHeight="1">
      <c r="B43" s="9"/>
      <c r="C43" s="9"/>
      <c r="D43" s="9"/>
      <c r="E43" s="9"/>
      <c r="F43" s="9"/>
      <c r="G43" s="9"/>
      <c r="H43" s="9"/>
      <c r="I43" s="1"/>
      <c r="J43" s="1"/>
      <c r="K43" s="1"/>
    </row>
    <row r="44" spans="1:26" ht="20.100000000000001" customHeight="1">
      <c r="A44" s="10" t="s">
        <v>41</v>
      </c>
      <c r="D44" s="23" t="s">
        <v>42</v>
      </c>
      <c r="E44" s="9"/>
      <c r="F44" s="9"/>
      <c r="G44" s="9"/>
      <c r="H44" s="9"/>
      <c r="I44" s="12"/>
      <c r="J44" s="1"/>
      <c r="K44" s="1"/>
    </row>
    <row r="45" spans="1:26" ht="20.100000000000001" customHeight="1">
      <c r="A45" s="42" t="s">
        <v>44</v>
      </c>
      <c r="B45" s="41">
        <v>20</v>
      </c>
      <c r="C45" s="42">
        <v>23</v>
      </c>
      <c r="D45" s="42">
        <v>21</v>
      </c>
      <c r="E45" s="42">
        <v>22</v>
      </c>
      <c r="F45" s="42">
        <v>24</v>
      </c>
      <c r="G45" s="42">
        <v>26</v>
      </c>
      <c r="H45" s="42">
        <v>29</v>
      </c>
      <c r="I45" s="8">
        <v>25</v>
      </c>
      <c r="K45" s="18"/>
      <c r="Q45" s="9"/>
      <c r="R45" s="1"/>
      <c r="S45" s="1"/>
      <c r="T45" s="1"/>
      <c r="U45" s="1"/>
      <c r="V45" s="1"/>
      <c r="W45" s="1"/>
      <c r="X45" s="1"/>
      <c r="Y45" s="1"/>
      <c r="Z45" s="14"/>
    </row>
    <row r="46" spans="1:26" ht="20.100000000000001" customHeight="1">
      <c r="K46" s="1"/>
      <c r="Q46" s="9"/>
      <c r="R46" s="16"/>
      <c r="S46" s="16"/>
      <c r="T46" s="16"/>
      <c r="U46" s="23"/>
      <c r="V46" s="11"/>
      <c r="W46" s="11"/>
      <c r="X46" s="11"/>
      <c r="Y46" s="14"/>
      <c r="Z46" s="15"/>
    </row>
    <row r="47" spans="1:26" ht="20.100000000000001" customHeight="1">
      <c r="A47" s="10"/>
      <c r="K47" s="1"/>
      <c r="Q47" s="9"/>
      <c r="R47" s="15"/>
      <c r="S47" s="15"/>
      <c r="T47" s="15"/>
      <c r="U47" s="15"/>
      <c r="V47" s="15"/>
      <c r="W47" s="15"/>
      <c r="X47" s="15"/>
      <c r="Y47" s="15"/>
      <c r="Z47" s="27"/>
    </row>
    <row r="48" spans="1:26" ht="20.100000000000001" customHeight="1">
      <c r="A48" s="10" t="s">
        <v>56</v>
      </c>
      <c r="B48" s="23" t="s">
        <v>47</v>
      </c>
      <c r="C48" s="23"/>
      <c r="G48" s="18" t="s">
        <v>69</v>
      </c>
      <c r="K48" s="1"/>
      <c r="Q48" s="9"/>
      <c r="R48" s="15"/>
      <c r="S48" s="15"/>
      <c r="T48" s="15"/>
      <c r="U48" s="15"/>
      <c r="V48" s="15"/>
      <c r="W48" s="15"/>
      <c r="X48" s="15"/>
      <c r="Y48" s="15"/>
      <c r="Z48" s="27"/>
    </row>
    <row r="49" spans="1:26" ht="20.100000000000001" customHeight="1">
      <c r="A49" s="43" t="s">
        <v>45</v>
      </c>
      <c r="B49" s="45"/>
      <c r="C49" s="45"/>
      <c r="D49" s="45"/>
      <c r="E49" s="45"/>
      <c r="F49" s="45"/>
      <c r="G49" s="45"/>
      <c r="H49" s="45"/>
      <c r="I49" s="46"/>
      <c r="K49" s="18" t="s">
        <v>70</v>
      </c>
      <c r="R49" s="39"/>
      <c r="S49" s="39"/>
      <c r="T49" s="39"/>
      <c r="U49" s="39"/>
      <c r="V49" s="39"/>
      <c r="W49" s="39"/>
      <c r="X49" s="39"/>
      <c r="Y49" s="26"/>
    </row>
    <row r="50" spans="1:26" ht="20.100000000000001" customHeight="1">
      <c r="A50" s="44" t="s">
        <v>46</v>
      </c>
      <c r="K50" s="1"/>
    </row>
    <row r="51" spans="1:26" ht="20.100000000000001" customHeight="1">
      <c r="A51" s="11"/>
      <c r="D51" s="30"/>
      <c r="I51" s="30"/>
      <c r="Q51" s="9"/>
      <c r="R51" s="1"/>
      <c r="S51" s="1"/>
      <c r="T51" s="1"/>
      <c r="U51" s="1"/>
      <c r="V51" s="1"/>
      <c r="W51" s="1"/>
      <c r="X51" s="1"/>
      <c r="Y51" s="1"/>
      <c r="Z51" s="14"/>
    </row>
    <row r="52" spans="1:26" ht="20.100000000000001" customHeight="1">
      <c r="A52" s="10" t="s">
        <v>52</v>
      </c>
      <c r="K52" s="1"/>
      <c r="Q52" s="9"/>
      <c r="R52" s="15"/>
      <c r="S52" s="15"/>
      <c r="T52" s="15"/>
      <c r="U52" s="15"/>
      <c r="V52" s="15"/>
      <c r="W52" s="15"/>
      <c r="X52" s="15"/>
      <c r="Y52" s="15"/>
      <c r="Z52" s="27"/>
    </row>
    <row r="53" spans="1:26" ht="20.100000000000001" customHeight="1">
      <c r="A53" s="13" t="s">
        <v>49</v>
      </c>
      <c r="B53" s="48">
        <v>1</v>
      </c>
      <c r="D53" s="18" t="s">
        <v>51</v>
      </c>
      <c r="K53" s="1"/>
      <c r="R53" s="39"/>
      <c r="S53" s="39"/>
      <c r="T53" s="39"/>
      <c r="U53" s="39"/>
      <c r="V53" s="39"/>
      <c r="W53" s="39"/>
      <c r="X53" s="39"/>
      <c r="Y53" s="26"/>
    </row>
    <row r="54" spans="1:26" ht="20.100000000000001" customHeight="1">
      <c r="A54" s="13" t="s">
        <v>48</v>
      </c>
      <c r="B54" s="48">
        <v>1</v>
      </c>
      <c r="C54" s="9"/>
      <c r="D54" s="18" t="s">
        <v>51</v>
      </c>
      <c r="E54" s="9"/>
      <c r="F54" s="9"/>
      <c r="K54" s="1"/>
    </row>
    <row r="55" spans="1:26" ht="20.100000000000001" customHeight="1">
      <c r="A55" s="14" t="s">
        <v>50</v>
      </c>
      <c r="B55" s="31">
        <f>10*LOG((B53+B54)/(($B53*POWER(10,-B49/10))+($B537*POWER(10,-B45/10))))</f>
        <v>3.0102999566398121</v>
      </c>
      <c r="C55" s="31">
        <f t="shared" ref="C55:I55" si="8">10*LOG(($B53+$B54)/(($B53*POWER(10,-C49/10))+($B54*POWER(10,-C45/10))))</f>
        <v>2.9885880349983607</v>
      </c>
      <c r="D55" s="31">
        <f t="shared" si="8"/>
        <v>2.9759390091225275</v>
      </c>
      <c r="E55" s="31">
        <f t="shared" si="8"/>
        <v>2.9829839132904228</v>
      </c>
      <c r="F55" s="31">
        <f t="shared" si="8"/>
        <v>2.9930447063518839</v>
      </c>
      <c r="G55" s="31">
        <f t="shared" si="8"/>
        <v>2.9994046506401988</v>
      </c>
      <c r="H55" s="31">
        <f t="shared" si="8"/>
        <v>3.0048359517112382</v>
      </c>
      <c r="I55" s="32">
        <f t="shared" si="8"/>
        <v>2.9965880283129787</v>
      </c>
      <c r="J55" s="12"/>
      <c r="K55" s="30" t="s">
        <v>26</v>
      </c>
    </row>
    <row r="56" spans="1:26" ht="20.100000000000001" customHeight="1">
      <c r="J56" s="14"/>
      <c r="K56" s="30" t="s">
        <v>11</v>
      </c>
    </row>
    <row r="57" spans="1:26" ht="20.100000000000001" customHeight="1">
      <c r="A57" s="11" t="s">
        <v>19</v>
      </c>
      <c r="B57" s="32">
        <f>I55</f>
        <v>2.9965880283129787</v>
      </c>
      <c r="C57" s="18"/>
      <c r="D57" s="30" t="s">
        <v>26</v>
      </c>
      <c r="E57" s="21"/>
      <c r="F57" s="21"/>
      <c r="G57" s="21"/>
      <c r="H57" s="21"/>
      <c r="I57" s="22"/>
      <c r="J57" s="10"/>
      <c r="K57" s="20"/>
      <c r="L57" s="18"/>
    </row>
    <row r="58" spans="1:26" ht="20.100000000000001" customHeight="1">
      <c r="A58" s="11" t="s">
        <v>20</v>
      </c>
      <c r="B58" s="32">
        <f>I41</f>
        <v>37.684471305248223</v>
      </c>
      <c r="C58" s="18"/>
      <c r="D58" s="30" t="s">
        <v>11</v>
      </c>
      <c r="E58" s="21"/>
      <c r="F58" s="21"/>
      <c r="G58" s="21"/>
      <c r="H58" s="21"/>
      <c r="I58" s="22"/>
      <c r="J58" s="10"/>
      <c r="K58" s="20"/>
      <c r="L58" s="18"/>
    </row>
    <row r="59" spans="1:26" ht="20.100000000000001" customHeight="1">
      <c r="A59" s="10"/>
      <c r="B59" s="20"/>
      <c r="C59" s="18"/>
      <c r="D59" s="20"/>
      <c r="E59" s="21"/>
      <c r="F59" s="21"/>
      <c r="G59" s="21"/>
      <c r="H59" s="21"/>
      <c r="I59" s="22"/>
      <c r="J59" s="10"/>
      <c r="K59" s="20"/>
      <c r="L59" s="18"/>
    </row>
    <row r="60" spans="1:26" ht="20.100000000000001" customHeight="1">
      <c r="A60" s="10"/>
      <c r="B60" s="47" t="s">
        <v>71</v>
      </c>
      <c r="C60" s="18"/>
      <c r="D60" s="66" t="s">
        <v>76</v>
      </c>
      <c r="E60" s="62"/>
      <c r="F60" s="62"/>
      <c r="G60" s="62"/>
      <c r="H60" s="62"/>
      <c r="I60" s="63"/>
      <c r="J60" s="64"/>
      <c r="K60" s="20"/>
      <c r="L60" s="18"/>
    </row>
    <row r="61" spans="1:26" ht="20.100000000000001" customHeight="1">
      <c r="A61" s="10"/>
      <c r="B61" s="20"/>
      <c r="C61" s="18"/>
      <c r="D61" s="20"/>
      <c r="E61" s="21"/>
      <c r="F61" s="21"/>
      <c r="G61" s="21"/>
      <c r="H61" s="21"/>
      <c r="I61" s="22"/>
      <c r="J61" s="10"/>
      <c r="K61" s="20"/>
      <c r="L61" s="18"/>
    </row>
    <row r="62" spans="1:26" ht="20.100000000000001" customHeight="1">
      <c r="A62" s="10"/>
      <c r="B62" s="20"/>
      <c r="C62" s="18"/>
      <c r="D62" s="20"/>
      <c r="E62" s="21"/>
      <c r="F62" s="21"/>
      <c r="G62" s="21"/>
      <c r="H62" s="21"/>
      <c r="I62" s="22"/>
      <c r="J62" s="10"/>
      <c r="K62" s="20"/>
      <c r="L62" s="18"/>
    </row>
    <row r="63" spans="1:26" ht="20.100000000000001" customHeight="1">
      <c r="A63" s="10" t="s">
        <v>54</v>
      </c>
      <c r="B63" s="20"/>
      <c r="C63" s="18"/>
      <c r="D63" s="23" t="s">
        <v>53</v>
      </c>
      <c r="E63" s="21"/>
      <c r="F63" s="21"/>
      <c r="G63" s="21"/>
      <c r="H63" s="21"/>
      <c r="I63" s="22"/>
      <c r="J63" s="10"/>
      <c r="K63" s="18" t="s">
        <v>55</v>
      </c>
    </row>
    <row r="64" spans="1:26" ht="20.100000000000001" customHeight="1">
      <c r="A64" s="51" t="s">
        <v>57</v>
      </c>
      <c r="B64" s="49"/>
      <c r="C64" s="49"/>
      <c r="D64" s="49"/>
      <c r="E64" s="49"/>
      <c r="F64" s="49"/>
      <c r="G64" s="49"/>
      <c r="H64" s="49"/>
      <c r="I64" s="50"/>
      <c r="J64" s="1"/>
      <c r="K64" s="18" t="s">
        <v>70</v>
      </c>
    </row>
    <row r="65" spans="1:12" ht="20.100000000000001" customHeight="1">
      <c r="K65" s="18"/>
    </row>
    <row r="66" spans="1:12" ht="20.100000000000001" customHeight="1">
      <c r="A66" s="10" t="s">
        <v>58</v>
      </c>
      <c r="B66" s="23" t="s">
        <v>66</v>
      </c>
      <c r="F66" s="9"/>
      <c r="G66" s="18" t="s">
        <v>72</v>
      </c>
      <c r="H66" s="9"/>
      <c r="I66" s="12"/>
      <c r="K66" s="1"/>
    </row>
    <row r="67" spans="1:12" ht="20.100000000000001" customHeight="1">
      <c r="A67" s="43" t="s">
        <v>45</v>
      </c>
      <c r="B67" s="49"/>
      <c r="C67" s="49"/>
      <c r="D67" s="49"/>
      <c r="E67" s="49"/>
      <c r="F67" s="49"/>
      <c r="G67" s="49"/>
      <c r="H67" s="49"/>
      <c r="I67" s="46"/>
      <c r="J67" s="1"/>
      <c r="K67" s="18" t="s">
        <v>70</v>
      </c>
    </row>
    <row r="68" spans="1:12" ht="20.100000000000001" customHeight="1">
      <c r="A68" s="44" t="s">
        <v>46</v>
      </c>
      <c r="K68" s="1"/>
    </row>
    <row r="69" spans="1:12" ht="20.100000000000001" customHeight="1">
      <c r="K69" s="1"/>
    </row>
    <row r="70" spans="1:12" ht="20.100000000000001" customHeight="1">
      <c r="A70" s="10" t="s">
        <v>59</v>
      </c>
      <c r="K70" s="1"/>
    </row>
    <row r="71" spans="1:12" ht="20.100000000000001" customHeight="1">
      <c r="A71" s="13" t="s">
        <v>49</v>
      </c>
      <c r="B71" s="48">
        <v>1</v>
      </c>
      <c r="D71" s="18" t="s">
        <v>51</v>
      </c>
      <c r="K71" s="1"/>
    </row>
    <row r="72" spans="1:12" ht="20.100000000000001" customHeight="1">
      <c r="A72" s="13" t="s">
        <v>48</v>
      </c>
      <c r="B72" s="48">
        <v>1</v>
      </c>
      <c r="C72" s="9"/>
      <c r="D72" s="18" t="s">
        <v>51</v>
      </c>
      <c r="E72" s="9"/>
      <c r="F72" s="9"/>
      <c r="K72" s="1"/>
    </row>
    <row r="73" spans="1:12" ht="20.100000000000001" customHeight="1">
      <c r="A73" s="14" t="s">
        <v>50</v>
      </c>
      <c r="B73" s="31">
        <f t="shared" ref="B73:I73" si="9">10*LOG(($B71+$B72)/(($B71*POWER(10,-B67/10))+($B72*POWER(10,-B64/10))))</f>
        <v>0</v>
      </c>
      <c r="C73" s="31">
        <f t="shared" si="9"/>
        <v>0</v>
      </c>
      <c r="D73" s="31">
        <f t="shared" si="9"/>
        <v>0</v>
      </c>
      <c r="E73" s="31">
        <f t="shared" si="9"/>
        <v>0</v>
      </c>
      <c r="F73" s="31">
        <f t="shared" si="9"/>
        <v>0</v>
      </c>
      <c r="G73" s="31">
        <f t="shared" si="9"/>
        <v>0</v>
      </c>
      <c r="H73" s="31">
        <f t="shared" si="9"/>
        <v>0</v>
      </c>
      <c r="I73" s="32">
        <f t="shared" si="9"/>
        <v>0</v>
      </c>
      <c r="J73" s="12"/>
      <c r="K73" s="30" t="s">
        <v>26</v>
      </c>
    </row>
    <row r="74" spans="1:12" ht="20.100000000000001" customHeight="1">
      <c r="J74" s="14"/>
      <c r="K74" s="30" t="s">
        <v>11</v>
      </c>
    </row>
    <row r="75" spans="1:12" ht="20.100000000000001" customHeight="1">
      <c r="A75" s="11" t="s">
        <v>19</v>
      </c>
      <c r="B75" s="32">
        <f>I73</f>
        <v>0</v>
      </c>
      <c r="C75" s="18"/>
      <c r="D75" s="30" t="s">
        <v>26</v>
      </c>
      <c r="E75" s="21"/>
      <c r="F75" s="21"/>
      <c r="G75" s="21"/>
      <c r="H75" s="21"/>
      <c r="I75" s="22"/>
      <c r="J75" s="10"/>
      <c r="K75" s="20"/>
      <c r="L75" s="18"/>
    </row>
    <row r="76" spans="1:12" ht="18.95" customHeight="1">
      <c r="A76" s="11" t="s">
        <v>20</v>
      </c>
      <c r="B76" s="32">
        <f>I41</f>
        <v>37.684471305248223</v>
      </c>
      <c r="C76" s="18"/>
      <c r="D76" s="30" t="s">
        <v>11</v>
      </c>
      <c r="E76" s="21"/>
      <c r="F76" s="21"/>
      <c r="G76" s="21"/>
      <c r="H76" s="21"/>
      <c r="I76" s="22"/>
      <c r="J76" s="10"/>
      <c r="K76" s="20"/>
      <c r="L76" s="18"/>
    </row>
    <row r="77" spans="1:12" ht="18.95" customHeight="1">
      <c r="A77" s="10"/>
      <c r="B77" s="20"/>
      <c r="C77" s="18"/>
      <c r="D77" s="20"/>
      <c r="E77" s="21"/>
      <c r="F77" s="21"/>
      <c r="G77" s="21"/>
      <c r="H77" s="21"/>
      <c r="I77" s="22"/>
      <c r="J77" s="10"/>
      <c r="K77" s="20"/>
      <c r="L77" s="18"/>
    </row>
    <row r="78" spans="1:12" ht="18.95" customHeight="1">
      <c r="A78" s="10"/>
      <c r="B78" s="47" t="s">
        <v>71</v>
      </c>
      <c r="C78" s="18"/>
      <c r="D78" s="66" t="s">
        <v>75</v>
      </c>
      <c r="E78" s="62"/>
      <c r="F78" s="62"/>
      <c r="G78" s="62"/>
      <c r="H78" s="62"/>
      <c r="I78" s="63"/>
      <c r="J78" s="64"/>
      <c r="K78" s="20"/>
      <c r="L78" s="18"/>
    </row>
    <row r="79" spans="1:12" ht="18.95" customHeight="1"/>
    <row r="80" spans="1:12" ht="18.95" customHeight="1"/>
    <row r="81" spans="1:15" ht="18.95" customHeight="1">
      <c r="A81" s="10" t="s">
        <v>60</v>
      </c>
      <c r="B81" s="20"/>
      <c r="C81" s="18"/>
      <c r="D81" s="23" t="s">
        <v>63</v>
      </c>
      <c r="E81" s="21"/>
      <c r="F81" s="21"/>
      <c r="G81" s="21"/>
      <c r="H81" s="21"/>
      <c r="I81" s="22"/>
      <c r="J81" s="10"/>
      <c r="K81" s="18" t="s">
        <v>55</v>
      </c>
    </row>
    <row r="82" spans="1:15" ht="18.95" customHeight="1">
      <c r="A82" s="53" t="s">
        <v>64</v>
      </c>
      <c r="B82" s="55"/>
      <c r="C82" s="56"/>
      <c r="D82" s="56"/>
      <c r="E82" s="56"/>
      <c r="F82" s="56"/>
      <c r="G82" s="56"/>
      <c r="H82" s="56"/>
      <c r="I82" s="57"/>
      <c r="J82" s="1"/>
      <c r="K82" s="18" t="s">
        <v>51</v>
      </c>
    </row>
    <row r="83" spans="1:15" ht="18.95" customHeight="1">
      <c r="A83" s="54" t="s">
        <v>65</v>
      </c>
      <c r="K83" s="18"/>
    </row>
    <row r="84" spans="1:15" ht="18.95" customHeight="1">
      <c r="A84" s="52"/>
      <c r="K84" s="1"/>
      <c r="O84" s="52"/>
    </row>
    <row r="85" spans="1:15" ht="18.95" customHeight="1">
      <c r="A85" s="10" t="s">
        <v>61</v>
      </c>
      <c r="B85" s="23" t="s">
        <v>73</v>
      </c>
      <c r="G85" s="18" t="s">
        <v>72</v>
      </c>
      <c r="K85" s="1"/>
      <c r="O85" s="52"/>
    </row>
    <row r="86" spans="1:15" ht="18.95" customHeight="1">
      <c r="A86" s="43" t="s">
        <v>67</v>
      </c>
      <c r="B86" s="55"/>
      <c r="C86" s="55"/>
      <c r="D86" s="55"/>
      <c r="E86" s="55"/>
      <c r="F86" s="55"/>
      <c r="G86" s="55"/>
      <c r="H86" s="55"/>
      <c r="I86" s="57"/>
      <c r="J86" s="1"/>
      <c r="K86" s="18" t="s">
        <v>51</v>
      </c>
    </row>
    <row r="87" spans="1:15" ht="18.95" customHeight="1">
      <c r="A87" s="44" t="s">
        <v>68</v>
      </c>
      <c r="K87" s="1"/>
    </row>
    <row r="88" spans="1:15" ht="18.95" customHeight="1">
      <c r="K88" s="1"/>
    </row>
    <row r="89" spans="1:15" ht="18.95" customHeight="1">
      <c r="A89" s="10" t="s">
        <v>62</v>
      </c>
      <c r="K89" s="1"/>
    </row>
    <row r="90" spans="1:15" ht="18.95" customHeight="1">
      <c r="A90" s="13" t="s">
        <v>49</v>
      </c>
      <c r="B90" s="48">
        <v>1</v>
      </c>
      <c r="D90" s="18" t="s">
        <v>51</v>
      </c>
      <c r="K90" s="1"/>
    </row>
    <row r="91" spans="1:15" ht="18.95" customHeight="1">
      <c r="A91" s="13" t="s">
        <v>48</v>
      </c>
      <c r="B91" s="48">
        <v>1</v>
      </c>
      <c r="C91" s="9"/>
      <c r="D91" s="18" t="s">
        <v>51</v>
      </c>
      <c r="E91" s="9"/>
      <c r="F91" s="9"/>
      <c r="K91" s="1"/>
    </row>
    <row r="92" spans="1:15" ht="18.95" customHeight="1">
      <c r="A92" s="14" t="s">
        <v>50</v>
      </c>
      <c r="B92" s="31">
        <f t="shared" ref="B92:I92" si="10">10*LOG(($B90+$B91)/(($B90*POWER(10,-B86/10))+($B91*POWER(10,-B82/10))))</f>
        <v>0</v>
      </c>
      <c r="C92" s="31">
        <f t="shared" si="10"/>
        <v>0</v>
      </c>
      <c r="D92" s="31">
        <f t="shared" si="10"/>
        <v>0</v>
      </c>
      <c r="E92" s="31">
        <f t="shared" si="10"/>
        <v>0</v>
      </c>
      <c r="F92" s="31">
        <f t="shared" si="10"/>
        <v>0</v>
      </c>
      <c r="G92" s="31">
        <f t="shared" si="10"/>
        <v>0</v>
      </c>
      <c r="H92" s="31">
        <f t="shared" si="10"/>
        <v>0</v>
      </c>
      <c r="I92" s="32">
        <f t="shared" si="10"/>
        <v>0</v>
      </c>
      <c r="J92" s="12"/>
      <c r="K92" s="30" t="s">
        <v>26</v>
      </c>
    </row>
    <row r="93" spans="1:15" ht="18.95" customHeight="1">
      <c r="J93" s="14"/>
      <c r="K93" s="30" t="s">
        <v>11</v>
      </c>
    </row>
    <row r="94" spans="1:15" ht="18.95" customHeight="1">
      <c r="A94" s="11" t="s">
        <v>19</v>
      </c>
      <c r="B94" s="32">
        <f>I92</f>
        <v>0</v>
      </c>
      <c r="C94" s="18"/>
      <c r="D94" s="30" t="s">
        <v>26</v>
      </c>
      <c r="E94" s="21"/>
      <c r="F94" s="21"/>
      <c r="G94" s="21"/>
      <c r="H94" s="21"/>
      <c r="I94" s="22"/>
      <c r="J94" s="10"/>
      <c r="K94" s="20"/>
      <c r="L94" s="18"/>
    </row>
    <row r="95" spans="1:15" ht="18.95" customHeight="1">
      <c r="A95" s="11" t="s">
        <v>20</v>
      </c>
      <c r="B95" s="32">
        <f>B76</f>
        <v>37.684471305248223</v>
      </c>
      <c r="C95" s="18"/>
      <c r="D95" s="30" t="s">
        <v>11</v>
      </c>
      <c r="E95" s="21"/>
      <c r="F95" s="21"/>
      <c r="G95" s="21"/>
      <c r="H95" s="21"/>
      <c r="I95" s="22"/>
      <c r="J95" s="10"/>
      <c r="K95" s="20"/>
      <c r="L95" s="18"/>
    </row>
    <row r="96" spans="1:15" ht="18.95" customHeight="1">
      <c r="A96" s="10"/>
      <c r="B96" s="20"/>
      <c r="C96" s="18"/>
      <c r="D96" s="20"/>
      <c r="E96" s="21"/>
      <c r="F96" s="21"/>
      <c r="G96" s="21"/>
      <c r="H96" s="21"/>
      <c r="I96" s="22"/>
      <c r="J96" s="10"/>
      <c r="K96" s="20"/>
      <c r="L96" s="18"/>
    </row>
    <row r="97" spans="1:13" ht="18.95" customHeight="1">
      <c r="A97" s="10"/>
      <c r="B97" s="47" t="s">
        <v>71</v>
      </c>
      <c r="C97" s="18"/>
      <c r="D97" s="66" t="s">
        <v>74</v>
      </c>
      <c r="E97" s="62"/>
      <c r="F97" s="62"/>
      <c r="G97" s="62"/>
      <c r="H97" s="62"/>
      <c r="I97" s="63"/>
      <c r="J97" s="64"/>
      <c r="K97" s="65"/>
      <c r="L97" s="66"/>
      <c r="M97" s="40"/>
    </row>
    <row r="98" spans="1:13" ht="18.95" customHeight="1">
      <c r="J98" s="14"/>
    </row>
    <row r="99" spans="1:13" ht="18.95" customHeight="1">
      <c r="J99" s="13"/>
    </row>
    <row r="100" spans="1:13" ht="18.95" customHeight="1">
      <c r="J100" s="13"/>
    </row>
    <row r="101" spans="1:13" ht="18.95" customHeight="1">
      <c r="J101" s="13"/>
    </row>
    <row r="102" spans="1:13" ht="18.95" customHeight="1"/>
    <row r="103" spans="1:13" ht="18.95" customHeight="1"/>
    <row r="104" spans="1:13" ht="18.95" customHeight="1"/>
    <row r="105" spans="1:13" ht="18.95" customHeight="1">
      <c r="J105" s="14"/>
    </row>
    <row r="106" spans="1:13" ht="18.95" customHeight="1">
      <c r="J106" s="14"/>
    </row>
    <row r="107" spans="1:13" ht="18.95" customHeight="1">
      <c r="J107" s="14"/>
    </row>
    <row r="108" spans="1:13" ht="18.95" customHeight="1">
      <c r="J108" s="13"/>
    </row>
    <row r="109" spans="1:13" ht="18.95" customHeight="1">
      <c r="J109" s="13"/>
    </row>
    <row r="110" spans="1:13" ht="18.95" customHeight="1">
      <c r="J110" s="13"/>
    </row>
  </sheetData>
  <phoneticPr fontId="0" type="noConversion"/>
  <printOptions gridLines="1" gridLinesSet="0"/>
  <pageMargins left="1.2204724409448819" right="0.51181102362204722" top="0.98425196850393704" bottom="0.78740157480314965" header="0.59055118110236227" footer="0.59055118110236227"/>
  <pageSetup paperSize="9" scale="90" firstPageNumber="31" orientation="landscape" useFirstPageNumber="1" horizontalDpi="300" verticalDpi="300" r:id="rId1"/>
  <headerFooter alignWithMargins="0">
    <oddFooter>&amp;L&amp;"Arial,Έντονα"Ανοικτό υπόδειγμα υπολογισμού ηχομόνωσης&amp;C&amp;"UB-AvantGarde,Έντονη γραφή"&amp;11μάθημα ΟΙΚΟΔΟΜΙΚΗ 4&amp;R&amp;"Arial,Έντονα"ΝΙΚΟΣ Κ. ΜΠΑΡΚΑΣ   καθηγητής ΤΑΜ-ΔΠΘ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pageSetup paperSize="9" orientation="portrait" horizontalDpi="0" verticalDpi="0" r:id="rId1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pageSetup paperSize="9" orientation="portrait" horizontalDpi="0" verticalDpi="0" r:id="rId1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pageSetup paperSize="9" orientation="portrait" horizontalDpi="0" verticalDpi="0" r:id="rId1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pageSetup paperSize="9" orientation="portrait" horizontalDpi="0" verticalDpi="0" r:id="rId1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pageSetup paperSize="9" orientation="portrait" horizontalDpi="0" verticalDpi="0" r:id="rId1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pageSetup paperSize="9" orientation="portrait" horizontalDpi="0" verticalDpi="0" r:id="rId1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pageSetup paperSize="9" orientation="portrait" horizontalDpi="0" verticalDpi="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pageSetup paperSize="9" orientation="portrait" horizontalDpi="0" verticalDpi="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pageSetup paperSize="9" orientation="portrait" horizontalDpi="0" verticalDpi="0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pageSetup paperSize="9" orientation="portrait" horizontalDpi="0" verticalDpi="0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pageSetup paperSize="9" orientation="portrait" horizontalDpi="0" verticalDpi="0" r:id="rId1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pageSetup paperSize="9" orientation="portrait" horizontalDpi="0" verticalDpi="0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pageSetup paperSize="9" orientation="portrait" horizontalDpi="0" verticalDpi="0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pageSetup paperSize="9" orientation="portrait" horizontalDpi="0" verticalDpi="0" r:id="rId1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pageSetup paperSize="9" orientation="portrait" horizontalDpi="0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16</vt:i4>
      </vt:variant>
      <vt:variant>
        <vt:lpstr>Καθορισμένες περιοχές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limaniD</dc:title>
  <dc:creator>MPARKAS NIKOS</dc:creator>
  <cp:lastModifiedBy>Owner</cp:lastModifiedBy>
  <cp:lastPrinted>2019-05-16T15:30:46Z</cp:lastPrinted>
  <dcterms:created xsi:type="dcterms:W3CDTF">1998-12-03T20:40:42Z</dcterms:created>
  <dcterms:modified xsi:type="dcterms:W3CDTF">2024-05-27T14:03:48Z</dcterms:modified>
</cp:coreProperties>
</file>