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rthwind\Costasx\ΔΠΘ\Προπτυχιακά\Μη Συμβατικές Πηγές Ενέργειας\2021\"/>
    </mc:Choice>
  </mc:AlternateContent>
  <bookViews>
    <workbookView xWindow="0" yWindow="0" windowWidth="19200" windowHeight="7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5" i="1"/>
  <c r="W79" i="1" l="1"/>
  <c r="W83" i="1"/>
  <c r="W74" i="1"/>
  <c r="W68" i="1"/>
  <c r="W12" i="1"/>
  <c r="W103" i="1"/>
  <c r="W106" i="1"/>
  <c r="W33" i="1"/>
  <c r="W28" i="1"/>
  <c r="W142" i="1"/>
  <c r="W34" i="1"/>
  <c r="W123" i="1"/>
  <c r="W116" i="1"/>
  <c r="W109" i="1"/>
  <c r="X141" i="1"/>
  <c r="X94" i="1"/>
  <c r="W21" i="1"/>
  <c r="W126" i="1"/>
  <c r="X61" i="1"/>
  <c r="X76" i="1"/>
  <c r="W133" i="1"/>
  <c r="W143" i="1"/>
  <c r="X145" i="1"/>
  <c r="X45" i="1"/>
  <c r="R136" i="1"/>
  <c r="X136" i="1" s="1"/>
  <c r="R30" i="1"/>
  <c r="X30" i="1" s="1"/>
  <c r="R139" i="1"/>
  <c r="X139" i="1" s="1"/>
  <c r="R13" i="1"/>
  <c r="X13" i="1" s="1"/>
  <c r="R80" i="1"/>
  <c r="X80" i="1" s="1"/>
  <c r="R64" i="1"/>
  <c r="X64" i="1" s="1"/>
  <c r="R79" i="1"/>
  <c r="X79" i="1" s="1"/>
  <c r="R41" i="1"/>
  <c r="X41" i="1" s="1"/>
  <c r="R43" i="1"/>
  <c r="X43" i="1" s="1"/>
  <c r="R135" i="1"/>
  <c r="X135" i="1" s="1"/>
  <c r="R66" i="1"/>
  <c r="X66" i="1" s="1"/>
  <c r="R131" i="1"/>
  <c r="X131" i="1" s="1"/>
  <c r="R150" i="1"/>
  <c r="X150" i="1" s="1"/>
  <c r="R151" i="1"/>
  <c r="X151" i="1" s="1"/>
  <c r="R83" i="1"/>
  <c r="X83" i="1" s="1"/>
  <c r="R85" i="1"/>
  <c r="X85" i="1" s="1"/>
  <c r="R56" i="1"/>
  <c r="X56" i="1" s="1"/>
  <c r="R148" i="1"/>
  <c r="X148" i="1" s="1"/>
  <c r="R62" i="1"/>
  <c r="X62" i="1" s="1"/>
  <c r="R65" i="1"/>
  <c r="X65" i="1" s="1"/>
  <c r="R92" i="1"/>
  <c r="X92" i="1" s="1"/>
  <c r="R113" i="1"/>
  <c r="X113" i="1" s="1"/>
  <c r="R74" i="1"/>
  <c r="X74" i="1" s="1"/>
  <c r="R122" i="1"/>
  <c r="X122" i="1" s="1"/>
  <c r="R50" i="1"/>
  <c r="X50" i="1" s="1"/>
  <c r="R152" i="1"/>
  <c r="X152" i="1" s="1"/>
  <c r="R89" i="1"/>
  <c r="X89" i="1" s="1"/>
  <c r="R115" i="1"/>
  <c r="X115" i="1" s="1"/>
  <c r="R95" i="1"/>
  <c r="X95" i="1" s="1"/>
  <c r="R105" i="1"/>
  <c r="X105" i="1" s="1"/>
  <c r="R68" i="1"/>
  <c r="X68" i="1" s="1"/>
  <c r="R107" i="1"/>
  <c r="X107" i="1" s="1"/>
  <c r="R91" i="1"/>
  <c r="X91" i="1" s="1"/>
  <c r="R101" i="1"/>
  <c r="X101" i="1" s="1"/>
  <c r="R17" i="1"/>
  <c r="X17" i="1" s="1"/>
  <c r="R23" i="1"/>
  <c r="X23" i="1" s="1"/>
  <c r="R8" i="1"/>
  <c r="X8" i="1" s="1"/>
  <c r="R9" i="1"/>
  <c r="X9" i="1" s="1"/>
  <c r="R12" i="1"/>
  <c r="X12" i="1" s="1"/>
  <c r="R24" i="1"/>
  <c r="X24" i="1" s="1"/>
  <c r="R19" i="1"/>
  <c r="X19" i="1" s="1"/>
  <c r="R15" i="1"/>
  <c r="X15" i="1" s="1"/>
  <c r="R119" i="1"/>
  <c r="X119" i="1" s="1"/>
  <c r="R125" i="1"/>
  <c r="X125" i="1" s="1"/>
  <c r="R31" i="1"/>
  <c r="X31" i="1" s="1"/>
  <c r="R127" i="1"/>
  <c r="X127" i="1" s="1"/>
  <c r="R103" i="1"/>
  <c r="X103" i="1" s="1"/>
  <c r="R149" i="1"/>
  <c r="X149" i="1" s="1"/>
  <c r="R140" i="1"/>
  <c r="X140" i="1" s="1"/>
  <c r="R118" i="1"/>
  <c r="X118" i="1" s="1"/>
  <c r="R114" i="1"/>
  <c r="X114" i="1" s="1"/>
  <c r="R108" i="1"/>
  <c r="X108" i="1" s="1"/>
  <c r="R26" i="1"/>
  <c r="X26" i="1" s="1"/>
  <c r="R58" i="1"/>
  <c r="X58" i="1" s="1"/>
  <c r="R106" i="1"/>
  <c r="X106" i="1" s="1"/>
  <c r="R98" i="1"/>
  <c r="X98" i="1" s="1"/>
  <c r="R25" i="1"/>
  <c r="X25" i="1" s="1"/>
  <c r="R81" i="1"/>
  <c r="X81" i="1" s="1"/>
  <c r="R7" i="1"/>
  <c r="X7" i="1" s="1"/>
  <c r="R29" i="1"/>
  <c r="X29" i="1" s="1"/>
  <c r="R97" i="1"/>
  <c r="X97" i="1" s="1"/>
  <c r="R27" i="1"/>
  <c r="X27" i="1" s="1"/>
  <c r="R33" i="1"/>
  <c r="X33" i="1" s="1"/>
  <c r="R5" i="1"/>
  <c r="X5" i="1" s="1"/>
  <c r="R14" i="1"/>
  <c r="X14" i="1" s="1"/>
  <c r="R36" i="1"/>
  <c r="X36" i="1" s="1"/>
  <c r="R40" i="1"/>
  <c r="X40" i="1" s="1"/>
  <c r="R70" i="1"/>
  <c r="X70" i="1" s="1"/>
  <c r="R87" i="1"/>
  <c r="X87" i="1" s="1"/>
  <c r="R84" i="1"/>
  <c r="X84" i="1" s="1"/>
  <c r="R28" i="1"/>
  <c r="X28" i="1" s="1"/>
  <c r="R132" i="1"/>
  <c r="X132" i="1" s="1"/>
  <c r="R88" i="1"/>
  <c r="X88" i="1" s="1"/>
  <c r="R137" i="1"/>
  <c r="X137" i="1" s="1"/>
  <c r="R54" i="1"/>
  <c r="X54" i="1" s="1"/>
  <c r="R69" i="1"/>
  <c r="X69" i="1" s="1"/>
  <c r="R93" i="1"/>
  <c r="X93" i="1" s="1"/>
  <c r="R138" i="1"/>
  <c r="X138" i="1" s="1"/>
  <c r="R142" i="1"/>
  <c r="X142" i="1" s="1"/>
  <c r="R154" i="1"/>
  <c r="X154" i="1" s="1"/>
  <c r="R111" i="1"/>
  <c r="X111" i="1" s="1"/>
  <c r="R72" i="1"/>
  <c r="X72" i="1" s="1"/>
  <c r="R99" i="1"/>
  <c r="X99" i="1" s="1"/>
  <c r="R130" i="1"/>
  <c r="X130" i="1" s="1"/>
  <c r="R77" i="1"/>
  <c r="X77" i="1" s="1"/>
  <c r="R82" i="1"/>
  <c r="X82" i="1" s="1"/>
  <c r="R34" i="1"/>
  <c r="X34" i="1" s="1"/>
  <c r="R63" i="1"/>
  <c r="X63" i="1" s="1"/>
  <c r="R59" i="1"/>
  <c r="X59" i="1" s="1"/>
  <c r="R102" i="1"/>
  <c r="X102" i="1" s="1"/>
  <c r="R51" i="1"/>
  <c r="X51" i="1" s="1"/>
  <c r="R42" i="1"/>
  <c r="X42" i="1" s="1"/>
  <c r="R16" i="1"/>
  <c r="X16" i="1" s="1"/>
  <c r="R37" i="1"/>
  <c r="X37" i="1" s="1"/>
  <c r="R123" i="1"/>
  <c r="X123" i="1" s="1"/>
  <c r="R49" i="1"/>
  <c r="X49" i="1" s="1"/>
  <c r="R112" i="1"/>
  <c r="X112" i="1" s="1"/>
  <c r="R38" i="1"/>
  <c r="X38" i="1" s="1"/>
  <c r="R147" i="1"/>
  <c r="X147" i="1" s="1"/>
  <c r="R55" i="1"/>
  <c r="X55" i="1" s="1"/>
  <c r="R144" i="1"/>
  <c r="X144" i="1" s="1"/>
  <c r="R75" i="1"/>
  <c r="X75" i="1" s="1"/>
  <c r="R116" i="1"/>
  <c r="X116" i="1" s="1"/>
  <c r="R52" i="1"/>
  <c r="X52" i="1" s="1"/>
  <c r="R128" i="1"/>
  <c r="X128" i="1" s="1"/>
  <c r="R47" i="1"/>
  <c r="X47" i="1" s="1"/>
  <c r="R48" i="1"/>
  <c r="X48" i="1" s="1"/>
  <c r="R120" i="1"/>
  <c r="X120" i="1" s="1"/>
  <c r="R124" i="1"/>
  <c r="X124" i="1" s="1"/>
  <c r="R109" i="1"/>
  <c r="X109" i="1" s="1"/>
  <c r="R44" i="1"/>
  <c r="X44" i="1" s="1"/>
  <c r="R100" i="1"/>
  <c r="X100" i="1" s="1"/>
  <c r="R141" i="1"/>
  <c r="R146" i="1"/>
  <c r="X146" i="1" s="1"/>
  <c r="R35" i="1"/>
  <c r="X35" i="1" s="1"/>
  <c r="R94" i="1"/>
  <c r="R57" i="1"/>
  <c r="X57" i="1" s="1"/>
  <c r="R6" i="1"/>
  <c r="X6" i="1" s="1"/>
  <c r="R21" i="1"/>
  <c r="X21" i="1" s="1"/>
  <c r="R96" i="1"/>
  <c r="X96" i="1" s="1"/>
  <c r="R110" i="1"/>
  <c r="X110" i="1" s="1"/>
  <c r="R71" i="1"/>
  <c r="X71" i="1" s="1"/>
  <c r="R117" i="1"/>
  <c r="X117" i="1" s="1"/>
  <c r="R11" i="1"/>
  <c r="X11" i="1" s="1"/>
  <c r="R73" i="1"/>
  <c r="X73" i="1" s="1"/>
  <c r="R126" i="1"/>
  <c r="X126" i="1" s="1"/>
  <c r="R86" i="1"/>
  <c r="X86" i="1" s="1"/>
  <c r="R90" i="1"/>
  <c r="X90" i="1" s="1"/>
  <c r="R61" i="1"/>
  <c r="R121" i="1"/>
  <c r="X121" i="1" s="1"/>
  <c r="R104" i="1"/>
  <c r="X104" i="1" s="1"/>
  <c r="R76" i="1"/>
  <c r="R78" i="1"/>
  <c r="X78" i="1" s="1"/>
  <c r="R32" i="1"/>
  <c r="X32" i="1" s="1"/>
  <c r="R133" i="1"/>
  <c r="X133" i="1" s="1"/>
  <c r="R20" i="1"/>
  <c r="X20" i="1" s="1"/>
  <c r="R39" i="1"/>
  <c r="X39" i="1" s="1"/>
  <c r="R10" i="1"/>
  <c r="X10" i="1" s="1"/>
  <c r="R22" i="1"/>
  <c r="X22" i="1" s="1"/>
  <c r="R46" i="1"/>
  <c r="X46" i="1" s="1"/>
  <c r="R60" i="1"/>
  <c r="X60" i="1" s="1"/>
  <c r="R143" i="1"/>
  <c r="X143" i="1" s="1"/>
  <c r="R18" i="1"/>
  <c r="X18" i="1" s="1"/>
  <c r="R134" i="1"/>
  <c r="X134" i="1" s="1"/>
  <c r="R145" i="1"/>
  <c r="R153" i="1"/>
  <c r="X153" i="1" s="1"/>
  <c r="R53" i="1"/>
  <c r="X53" i="1" s="1"/>
  <c r="R45" i="1"/>
  <c r="R67" i="1"/>
  <c r="X67" i="1" s="1"/>
  <c r="R129" i="1"/>
  <c r="X129" i="1" s="1"/>
  <c r="U136" i="1"/>
  <c r="Y136" i="1" s="1"/>
  <c r="U30" i="1"/>
  <c r="Y30" i="1" s="1"/>
  <c r="U139" i="1"/>
  <c r="Y139" i="1" s="1"/>
  <c r="U13" i="1"/>
  <c r="Y13" i="1" s="1"/>
  <c r="U80" i="1"/>
  <c r="Y80" i="1" s="1"/>
  <c r="U64" i="1"/>
  <c r="Y64" i="1" s="1"/>
  <c r="U79" i="1"/>
  <c r="Y79" i="1" s="1"/>
  <c r="U41" i="1"/>
  <c r="Y41" i="1" s="1"/>
  <c r="U43" i="1"/>
  <c r="Y43" i="1" s="1"/>
  <c r="U135" i="1"/>
  <c r="Y135" i="1" s="1"/>
  <c r="U66" i="1"/>
  <c r="Y66" i="1" s="1"/>
  <c r="U131" i="1"/>
  <c r="Y131" i="1" s="1"/>
  <c r="U150" i="1"/>
  <c r="Y150" i="1" s="1"/>
  <c r="U151" i="1"/>
  <c r="Y151" i="1" s="1"/>
  <c r="U83" i="1"/>
  <c r="Y83" i="1" s="1"/>
  <c r="U85" i="1"/>
  <c r="Y85" i="1" s="1"/>
  <c r="U56" i="1"/>
  <c r="Y56" i="1" s="1"/>
  <c r="U148" i="1"/>
  <c r="Y148" i="1" s="1"/>
  <c r="U62" i="1"/>
  <c r="Y62" i="1" s="1"/>
  <c r="U65" i="1"/>
  <c r="Y65" i="1" s="1"/>
  <c r="U92" i="1"/>
  <c r="Y92" i="1" s="1"/>
  <c r="U113" i="1"/>
  <c r="Y113" i="1" s="1"/>
  <c r="U74" i="1"/>
  <c r="Y74" i="1" s="1"/>
  <c r="U122" i="1"/>
  <c r="Y122" i="1" s="1"/>
  <c r="U50" i="1"/>
  <c r="Y50" i="1" s="1"/>
  <c r="U152" i="1"/>
  <c r="Y152" i="1" s="1"/>
  <c r="U89" i="1"/>
  <c r="Y89" i="1" s="1"/>
  <c r="U115" i="1"/>
  <c r="Y115" i="1" s="1"/>
  <c r="U95" i="1"/>
  <c r="Y95" i="1" s="1"/>
  <c r="U105" i="1"/>
  <c r="Y105" i="1" s="1"/>
  <c r="U68" i="1"/>
  <c r="Y68" i="1" s="1"/>
  <c r="U107" i="1"/>
  <c r="Y107" i="1" s="1"/>
  <c r="U91" i="1"/>
  <c r="Y91" i="1" s="1"/>
  <c r="U101" i="1"/>
  <c r="Y101" i="1" s="1"/>
  <c r="U17" i="1"/>
  <c r="Y17" i="1" s="1"/>
  <c r="U23" i="1"/>
  <c r="Y23" i="1" s="1"/>
  <c r="U8" i="1"/>
  <c r="Y8" i="1" s="1"/>
  <c r="U9" i="1"/>
  <c r="Y9" i="1" s="1"/>
  <c r="U12" i="1"/>
  <c r="Y12" i="1" s="1"/>
  <c r="U24" i="1"/>
  <c r="Y24" i="1" s="1"/>
  <c r="U19" i="1"/>
  <c r="Y19" i="1" s="1"/>
  <c r="U15" i="1"/>
  <c r="Y15" i="1" s="1"/>
  <c r="U119" i="1"/>
  <c r="Y119" i="1" s="1"/>
  <c r="U125" i="1"/>
  <c r="Y125" i="1" s="1"/>
  <c r="U31" i="1"/>
  <c r="Y31" i="1" s="1"/>
  <c r="U127" i="1"/>
  <c r="Y127" i="1" s="1"/>
  <c r="U103" i="1"/>
  <c r="Y103" i="1" s="1"/>
  <c r="U149" i="1"/>
  <c r="Y149" i="1" s="1"/>
  <c r="U140" i="1"/>
  <c r="Y140" i="1" s="1"/>
  <c r="U118" i="1"/>
  <c r="Y118" i="1" s="1"/>
  <c r="U114" i="1"/>
  <c r="Y114" i="1" s="1"/>
  <c r="U108" i="1"/>
  <c r="Y108" i="1" s="1"/>
  <c r="U26" i="1"/>
  <c r="Y26" i="1" s="1"/>
  <c r="U58" i="1"/>
  <c r="Y58" i="1" s="1"/>
  <c r="U106" i="1"/>
  <c r="Y106" i="1" s="1"/>
  <c r="U98" i="1"/>
  <c r="Y98" i="1" s="1"/>
  <c r="U25" i="1"/>
  <c r="Y25" i="1" s="1"/>
  <c r="U81" i="1"/>
  <c r="Y81" i="1" s="1"/>
  <c r="U7" i="1"/>
  <c r="Y7" i="1" s="1"/>
  <c r="U29" i="1"/>
  <c r="Y29" i="1" s="1"/>
  <c r="U97" i="1"/>
  <c r="Y97" i="1" s="1"/>
  <c r="U27" i="1"/>
  <c r="Y27" i="1" s="1"/>
  <c r="U33" i="1"/>
  <c r="Y33" i="1" s="1"/>
  <c r="U5" i="1"/>
  <c r="Y5" i="1" s="1"/>
  <c r="U14" i="1"/>
  <c r="Y14" i="1" s="1"/>
  <c r="U36" i="1"/>
  <c r="Y36" i="1" s="1"/>
  <c r="U40" i="1"/>
  <c r="Y40" i="1" s="1"/>
  <c r="U70" i="1"/>
  <c r="Y70" i="1" s="1"/>
  <c r="U87" i="1"/>
  <c r="Y87" i="1" s="1"/>
  <c r="U84" i="1"/>
  <c r="Y84" i="1" s="1"/>
  <c r="U28" i="1"/>
  <c r="Y28" i="1" s="1"/>
  <c r="U132" i="1"/>
  <c r="Y132" i="1" s="1"/>
  <c r="U88" i="1"/>
  <c r="Y88" i="1" s="1"/>
  <c r="U137" i="1"/>
  <c r="Y137" i="1" s="1"/>
  <c r="U54" i="1"/>
  <c r="Y54" i="1" s="1"/>
  <c r="U69" i="1"/>
  <c r="Y69" i="1" s="1"/>
  <c r="U93" i="1"/>
  <c r="Y93" i="1" s="1"/>
  <c r="U138" i="1"/>
  <c r="Y138" i="1" s="1"/>
  <c r="U142" i="1"/>
  <c r="Y142" i="1" s="1"/>
  <c r="U154" i="1"/>
  <c r="Y154" i="1" s="1"/>
  <c r="U111" i="1"/>
  <c r="Y111" i="1" s="1"/>
  <c r="U72" i="1"/>
  <c r="Y72" i="1" s="1"/>
  <c r="U99" i="1"/>
  <c r="Y99" i="1" s="1"/>
  <c r="U130" i="1"/>
  <c r="Y130" i="1" s="1"/>
  <c r="U77" i="1"/>
  <c r="Y77" i="1" s="1"/>
  <c r="U82" i="1"/>
  <c r="Y82" i="1" s="1"/>
  <c r="U34" i="1"/>
  <c r="Y34" i="1" s="1"/>
  <c r="U63" i="1"/>
  <c r="Y63" i="1" s="1"/>
  <c r="U59" i="1"/>
  <c r="Y59" i="1" s="1"/>
  <c r="U102" i="1"/>
  <c r="Y102" i="1" s="1"/>
  <c r="U51" i="1"/>
  <c r="Y51" i="1" s="1"/>
  <c r="U42" i="1"/>
  <c r="Y42" i="1" s="1"/>
  <c r="U16" i="1"/>
  <c r="Y16" i="1" s="1"/>
  <c r="U37" i="1"/>
  <c r="Y37" i="1" s="1"/>
  <c r="U123" i="1"/>
  <c r="Y123" i="1" s="1"/>
  <c r="U49" i="1"/>
  <c r="Y49" i="1" s="1"/>
  <c r="U112" i="1"/>
  <c r="Y112" i="1" s="1"/>
  <c r="U38" i="1"/>
  <c r="Y38" i="1" s="1"/>
  <c r="U147" i="1"/>
  <c r="Y147" i="1" s="1"/>
  <c r="U55" i="1"/>
  <c r="Y55" i="1" s="1"/>
  <c r="U144" i="1"/>
  <c r="Y144" i="1" s="1"/>
  <c r="U75" i="1"/>
  <c r="Y75" i="1" s="1"/>
  <c r="U116" i="1"/>
  <c r="Y116" i="1" s="1"/>
  <c r="U52" i="1"/>
  <c r="Y52" i="1" s="1"/>
  <c r="U128" i="1"/>
  <c r="Y128" i="1" s="1"/>
  <c r="U47" i="1"/>
  <c r="Y47" i="1" s="1"/>
  <c r="U48" i="1"/>
  <c r="Y48" i="1" s="1"/>
  <c r="U120" i="1"/>
  <c r="Y120" i="1" s="1"/>
  <c r="U124" i="1"/>
  <c r="Y124" i="1" s="1"/>
  <c r="U109" i="1"/>
  <c r="Y109" i="1" s="1"/>
  <c r="U44" i="1"/>
  <c r="Y44" i="1" s="1"/>
  <c r="U100" i="1"/>
  <c r="Y100" i="1" s="1"/>
  <c r="U141" i="1"/>
  <c r="Y141" i="1" s="1"/>
  <c r="U146" i="1"/>
  <c r="Y146" i="1" s="1"/>
  <c r="U35" i="1"/>
  <c r="Y35" i="1" s="1"/>
  <c r="U94" i="1"/>
  <c r="Y94" i="1" s="1"/>
  <c r="U57" i="1"/>
  <c r="Y57" i="1" s="1"/>
  <c r="U6" i="1"/>
  <c r="Y6" i="1" s="1"/>
  <c r="U21" i="1"/>
  <c r="Y21" i="1" s="1"/>
  <c r="U96" i="1"/>
  <c r="Y96" i="1" s="1"/>
  <c r="U110" i="1"/>
  <c r="Y110" i="1" s="1"/>
  <c r="U71" i="1"/>
  <c r="Y71" i="1" s="1"/>
  <c r="U117" i="1"/>
  <c r="Y117" i="1" s="1"/>
  <c r="U11" i="1"/>
  <c r="Y11" i="1" s="1"/>
  <c r="U73" i="1"/>
  <c r="Y73" i="1" s="1"/>
  <c r="U126" i="1"/>
  <c r="Y126" i="1" s="1"/>
  <c r="U86" i="1"/>
  <c r="Y86" i="1" s="1"/>
  <c r="U90" i="1"/>
  <c r="Y90" i="1" s="1"/>
  <c r="U61" i="1"/>
  <c r="Y61" i="1" s="1"/>
  <c r="U121" i="1"/>
  <c r="Y121" i="1" s="1"/>
  <c r="U104" i="1"/>
  <c r="Y104" i="1" s="1"/>
  <c r="U76" i="1"/>
  <c r="Y76" i="1" s="1"/>
  <c r="U78" i="1"/>
  <c r="Y78" i="1" s="1"/>
  <c r="U32" i="1"/>
  <c r="Y32" i="1" s="1"/>
  <c r="U133" i="1"/>
  <c r="Y133" i="1" s="1"/>
  <c r="U20" i="1"/>
  <c r="Y20" i="1" s="1"/>
  <c r="U39" i="1"/>
  <c r="Y39" i="1" s="1"/>
  <c r="U10" i="1"/>
  <c r="Y10" i="1" s="1"/>
  <c r="U22" i="1"/>
  <c r="Y22" i="1" s="1"/>
  <c r="U46" i="1"/>
  <c r="Y46" i="1" s="1"/>
  <c r="U60" i="1"/>
  <c r="Y60" i="1" s="1"/>
  <c r="U143" i="1"/>
  <c r="Y143" i="1" s="1"/>
  <c r="U18" i="1"/>
  <c r="Y18" i="1" s="1"/>
  <c r="U134" i="1"/>
  <c r="Y134" i="1" s="1"/>
  <c r="U145" i="1"/>
  <c r="Y145" i="1" s="1"/>
  <c r="U153" i="1"/>
  <c r="Y153" i="1" s="1"/>
  <c r="U53" i="1"/>
  <c r="Y53" i="1" s="1"/>
  <c r="U45" i="1"/>
  <c r="Y45" i="1" s="1"/>
  <c r="U67" i="1"/>
  <c r="Y67" i="1" s="1"/>
  <c r="U129" i="1"/>
  <c r="Y129" i="1" s="1"/>
  <c r="J136" i="1"/>
  <c r="J30" i="1"/>
  <c r="AC30" i="1" s="1"/>
  <c r="J139" i="1"/>
  <c r="J13" i="1"/>
  <c r="J80" i="1"/>
  <c r="J64" i="1"/>
  <c r="AC64" i="1" s="1"/>
  <c r="J79" i="1"/>
  <c r="J41" i="1"/>
  <c r="J43" i="1"/>
  <c r="J135" i="1"/>
  <c r="AC135" i="1" s="1"/>
  <c r="J66" i="1"/>
  <c r="J131" i="1"/>
  <c r="J150" i="1"/>
  <c r="J151" i="1"/>
  <c r="AC151" i="1" s="1"/>
  <c r="J83" i="1"/>
  <c r="J85" i="1"/>
  <c r="J56" i="1"/>
  <c r="J148" i="1"/>
  <c r="AC148" i="1" s="1"/>
  <c r="J62" i="1"/>
  <c r="J65" i="1"/>
  <c r="J92" i="1"/>
  <c r="J113" i="1"/>
  <c r="AC113" i="1" s="1"/>
  <c r="J74" i="1"/>
  <c r="J122" i="1"/>
  <c r="J50" i="1"/>
  <c r="J152" i="1"/>
  <c r="AC152" i="1" s="1"/>
  <c r="J89" i="1"/>
  <c r="J115" i="1"/>
  <c r="J95" i="1"/>
  <c r="J105" i="1"/>
  <c r="AC105" i="1" s="1"/>
  <c r="J68" i="1"/>
  <c r="J107" i="1"/>
  <c r="J91" i="1"/>
  <c r="J101" i="1"/>
  <c r="AC101" i="1" s="1"/>
  <c r="J17" i="1"/>
  <c r="J23" i="1"/>
  <c r="J8" i="1"/>
  <c r="J9" i="1"/>
  <c r="AC9" i="1" s="1"/>
  <c r="J12" i="1"/>
  <c r="J24" i="1"/>
  <c r="J19" i="1"/>
  <c r="J15" i="1"/>
  <c r="AC15" i="1" s="1"/>
  <c r="J119" i="1"/>
  <c r="J125" i="1"/>
  <c r="J31" i="1"/>
  <c r="J127" i="1"/>
  <c r="AC127" i="1" s="1"/>
  <c r="J103" i="1"/>
  <c r="J149" i="1"/>
  <c r="J140" i="1"/>
  <c r="J118" i="1"/>
  <c r="AC118" i="1" s="1"/>
  <c r="J114" i="1"/>
  <c r="J108" i="1"/>
  <c r="J26" i="1"/>
  <c r="J58" i="1"/>
  <c r="AC58" i="1" s="1"/>
  <c r="J106" i="1"/>
  <c r="J98" i="1"/>
  <c r="J25" i="1"/>
  <c r="J81" i="1"/>
  <c r="AC81" i="1" s="1"/>
  <c r="J7" i="1"/>
  <c r="J29" i="1"/>
  <c r="J97" i="1"/>
  <c r="J27" i="1"/>
  <c r="AC27" i="1" s="1"/>
  <c r="J33" i="1"/>
  <c r="J5" i="1"/>
  <c r="J14" i="1"/>
  <c r="J36" i="1"/>
  <c r="AC36" i="1" s="1"/>
  <c r="J40" i="1"/>
  <c r="J70" i="1"/>
  <c r="J87" i="1"/>
  <c r="J84" i="1"/>
  <c r="AC84" i="1" s="1"/>
  <c r="J28" i="1"/>
  <c r="J132" i="1"/>
  <c r="J88" i="1"/>
  <c r="J137" i="1"/>
  <c r="AC137" i="1" s="1"/>
  <c r="J54" i="1"/>
  <c r="J69" i="1"/>
  <c r="J93" i="1"/>
  <c r="J138" i="1"/>
  <c r="AC138" i="1" s="1"/>
  <c r="J142" i="1"/>
  <c r="J154" i="1"/>
  <c r="J111" i="1"/>
  <c r="J72" i="1"/>
  <c r="AC72" i="1" s="1"/>
  <c r="J99" i="1"/>
  <c r="J130" i="1"/>
  <c r="J77" i="1"/>
  <c r="J82" i="1"/>
  <c r="AC82" i="1" s="1"/>
  <c r="J34" i="1"/>
  <c r="J63" i="1"/>
  <c r="J59" i="1"/>
  <c r="J102" i="1"/>
  <c r="AC102" i="1" s="1"/>
  <c r="J51" i="1"/>
  <c r="J42" i="1"/>
  <c r="J16" i="1"/>
  <c r="J37" i="1"/>
  <c r="AC37" i="1" s="1"/>
  <c r="J123" i="1"/>
  <c r="J49" i="1"/>
  <c r="J112" i="1"/>
  <c r="J38" i="1"/>
  <c r="AC38" i="1" s="1"/>
  <c r="J147" i="1"/>
  <c r="J55" i="1"/>
  <c r="J144" i="1"/>
  <c r="J75" i="1"/>
  <c r="AC75" i="1" s="1"/>
  <c r="J116" i="1"/>
  <c r="J52" i="1"/>
  <c r="J128" i="1"/>
  <c r="J47" i="1"/>
  <c r="AC47" i="1" s="1"/>
  <c r="J48" i="1"/>
  <c r="J120" i="1"/>
  <c r="J124" i="1"/>
  <c r="J109" i="1"/>
  <c r="AC109" i="1" s="1"/>
  <c r="J44" i="1"/>
  <c r="J100" i="1"/>
  <c r="J141" i="1"/>
  <c r="J146" i="1"/>
  <c r="AC146" i="1" s="1"/>
  <c r="J35" i="1"/>
  <c r="J94" i="1"/>
  <c r="J57" i="1"/>
  <c r="J6" i="1"/>
  <c r="AC6" i="1" s="1"/>
  <c r="J21" i="1"/>
  <c r="J96" i="1"/>
  <c r="J110" i="1"/>
  <c r="J71" i="1"/>
  <c r="AC71" i="1" s="1"/>
  <c r="J117" i="1"/>
  <c r="J11" i="1"/>
  <c r="J73" i="1"/>
  <c r="J126" i="1"/>
  <c r="AC126" i="1" s="1"/>
  <c r="J86" i="1"/>
  <c r="J90" i="1"/>
  <c r="J61" i="1"/>
  <c r="J121" i="1"/>
  <c r="AC121" i="1" s="1"/>
  <c r="J104" i="1"/>
  <c r="J76" i="1"/>
  <c r="J78" i="1"/>
  <c r="J32" i="1"/>
  <c r="AC32" i="1" s="1"/>
  <c r="J133" i="1"/>
  <c r="J20" i="1"/>
  <c r="J39" i="1"/>
  <c r="J10" i="1"/>
  <c r="AC10" i="1" s="1"/>
  <c r="J22" i="1"/>
  <c r="J46" i="1"/>
  <c r="J60" i="1"/>
  <c r="J143" i="1"/>
  <c r="AC143" i="1" s="1"/>
  <c r="J18" i="1"/>
  <c r="J134" i="1"/>
  <c r="J145" i="1"/>
  <c r="J153" i="1"/>
  <c r="AC153" i="1" s="1"/>
  <c r="J53" i="1"/>
  <c r="J45" i="1"/>
  <c r="J67" i="1"/>
  <c r="J129" i="1"/>
  <c r="AC129" i="1" s="1"/>
  <c r="M136" i="1"/>
  <c r="W136" i="1" s="1"/>
  <c r="M30" i="1"/>
  <c r="W30" i="1" s="1"/>
  <c r="M139" i="1"/>
  <c r="W139" i="1" s="1"/>
  <c r="M13" i="1"/>
  <c r="W13" i="1" s="1"/>
  <c r="M80" i="1"/>
  <c r="W80" i="1" s="1"/>
  <c r="M64" i="1"/>
  <c r="W64" i="1" s="1"/>
  <c r="M79" i="1"/>
  <c r="M41" i="1"/>
  <c r="W41" i="1" s="1"/>
  <c r="M43" i="1"/>
  <c r="W43" i="1" s="1"/>
  <c r="M135" i="1"/>
  <c r="W135" i="1" s="1"/>
  <c r="M66" i="1"/>
  <c r="W66" i="1" s="1"/>
  <c r="M131" i="1"/>
  <c r="W131" i="1" s="1"/>
  <c r="M150" i="1"/>
  <c r="W150" i="1" s="1"/>
  <c r="M151" i="1"/>
  <c r="W151" i="1" s="1"/>
  <c r="M83" i="1"/>
  <c r="M85" i="1"/>
  <c r="W85" i="1" s="1"/>
  <c r="M56" i="1"/>
  <c r="W56" i="1" s="1"/>
  <c r="M148" i="1"/>
  <c r="W148" i="1" s="1"/>
  <c r="M62" i="1"/>
  <c r="W62" i="1" s="1"/>
  <c r="M65" i="1"/>
  <c r="W65" i="1" s="1"/>
  <c r="M92" i="1"/>
  <c r="W92" i="1" s="1"/>
  <c r="M113" i="1"/>
  <c r="W113" i="1" s="1"/>
  <c r="M74" i="1"/>
  <c r="M122" i="1"/>
  <c r="W122" i="1" s="1"/>
  <c r="M50" i="1"/>
  <c r="W50" i="1" s="1"/>
  <c r="M152" i="1"/>
  <c r="W152" i="1" s="1"/>
  <c r="M89" i="1"/>
  <c r="W89" i="1" s="1"/>
  <c r="M115" i="1"/>
  <c r="W115" i="1" s="1"/>
  <c r="M95" i="1"/>
  <c r="W95" i="1" s="1"/>
  <c r="M105" i="1"/>
  <c r="W105" i="1" s="1"/>
  <c r="M68" i="1"/>
  <c r="M107" i="1"/>
  <c r="W107" i="1" s="1"/>
  <c r="M91" i="1"/>
  <c r="W91" i="1" s="1"/>
  <c r="M101" i="1"/>
  <c r="W101" i="1" s="1"/>
  <c r="M17" i="1"/>
  <c r="W17" i="1" s="1"/>
  <c r="M23" i="1"/>
  <c r="W23" i="1" s="1"/>
  <c r="M8" i="1"/>
  <c r="W8" i="1" s="1"/>
  <c r="M9" i="1"/>
  <c r="W9" i="1" s="1"/>
  <c r="M12" i="1"/>
  <c r="M24" i="1"/>
  <c r="W24" i="1" s="1"/>
  <c r="M19" i="1"/>
  <c r="W19" i="1" s="1"/>
  <c r="M15" i="1"/>
  <c r="W15" i="1" s="1"/>
  <c r="M119" i="1"/>
  <c r="W119" i="1" s="1"/>
  <c r="M125" i="1"/>
  <c r="W125" i="1" s="1"/>
  <c r="M31" i="1"/>
  <c r="W31" i="1" s="1"/>
  <c r="M127" i="1"/>
  <c r="W127" i="1" s="1"/>
  <c r="M103" i="1"/>
  <c r="M149" i="1"/>
  <c r="W149" i="1" s="1"/>
  <c r="M140" i="1"/>
  <c r="W140" i="1" s="1"/>
  <c r="M118" i="1"/>
  <c r="W118" i="1" s="1"/>
  <c r="M114" i="1"/>
  <c r="W114" i="1" s="1"/>
  <c r="M108" i="1"/>
  <c r="W108" i="1" s="1"/>
  <c r="M26" i="1"/>
  <c r="W26" i="1" s="1"/>
  <c r="M58" i="1"/>
  <c r="W58" i="1" s="1"/>
  <c r="M106" i="1"/>
  <c r="M98" i="1"/>
  <c r="W98" i="1" s="1"/>
  <c r="M25" i="1"/>
  <c r="W25" i="1" s="1"/>
  <c r="M81" i="1"/>
  <c r="W81" i="1" s="1"/>
  <c r="M7" i="1"/>
  <c r="W7" i="1" s="1"/>
  <c r="M29" i="1"/>
  <c r="M97" i="1"/>
  <c r="M27" i="1"/>
  <c r="W27" i="1" s="1"/>
  <c r="M33" i="1"/>
  <c r="M5" i="1"/>
  <c r="W5" i="1" s="1"/>
  <c r="M14" i="1"/>
  <c r="W14" i="1" s="1"/>
  <c r="M36" i="1"/>
  <c r="W36" i="1" s="1"/>
  <c r="M40" i="1"/>
  <c r="W40" i="1" s="1"/>
  <c r="M70" i="1"/>
  <c r="W70" i="1" s="1"/>
  <c r="M87" i="1"/>
  <c r="W87" i="1" s="1"/>
  <c r="M84" i="1"/>
  <c r="W84" i="1" s="1"/>
  <c r="M28" i="1"/>
  <c r="M132" i="1"/>
  <c r="W132" i="1" s="1"/>
  <c r="M88" i="1"/>
  <c r="W88" i="1" s="1"/>
  <c r="M137" i="1"/>
  <c r="W137" i="1" s="1"/>
  <c r="M54" i="1"/>
  <c r="W54" i="1" s="1"/>
  <c r="M69" i="1"/>
  <c r="W69" i="1" s="1"/>
  <c r="M93" i="1"/>
  <c r="W93" i="1" s="1"/>
  <c r="M138" i="1"/>
  <c r="W138" i="1" s="1"/>
  <c r="M142" i="1"/>
  <c r="M154" i="1"/>
  <c r="W154" i="1" s="1"/>
  <c r="M111" i="1"/>
  <c r="W111" i="1" s="1"/>
  <c r="M72" i="1"/>
  <c r="W72" i="1" s="1"/>
  <c r="M99" i="1"/>
  <c r="W99" i="1" s="1"/>
  <c r="M130" i="1"/>
  <c r="W130" i="1" s="1"/>
  <c r="M77" i="1"/>
  <c r="W77" i="1" s="1"/>
  <c r="M82" i="1"/>
  <c r="W82" i="1" s="1"/>
  <c r="M34" i="1"/>
  <c r="M63" i="1"/>
  <c r="W63" i="1" s="1"/>
  <c r="M59" i="1"/>
  <c r="W59" i="1" s="1"/>
  <c r="M102" i="1"/>
  <c r="W102" i="1" s="1"/>
  <c r="M51" i="1"/>
  <c r="W51" i="1" s="1"/>
  <c r="M42" i="1"/>
  <c r="W42" i="1" s="1"/>
  <c r="M16" i="1"/>
  <c r="W16" i="1" s="1"/>
  <c r="M37" i="1"/>
  <c r="W37" i="1" s="1"/>
  <c r="M123" i="1"/>
  <c r="M49" i="1"/>
  <c r="W49" i="1" s="1"/>
  <c r="M112" i="1"/>
  <c r="W112" i="1" s="1"/>
  <c r="M38" i="1"/>
  <c r="W38" i="1" s="1"/>
  <c r="M147" i="1"/>
  <c r="W147" i="1" s="1"/>
  <c r="M55" i="1"/>
  <c r="W55" i="1" s="1"/>
  <c r="M144" i="1"/>
  <c r="W144" i="1" s="1"/>
  <c r="M75" i="1"/>
  <c r="W75" i="1" s="1"/>
  <c r="M116" i="1"/>
  <c r="M52" i="1"/>
  <c r="W52" i="1" s="1"/>
  <c r="M128" i="1"/>
  <c r="W128" i="1" s="1"/>
  <c r="M47" i="1"/>
  <c r="W47" i="1" s="1"/>
  <c r="M48" i="1"/>
  <c r="W48" i="1" s="1"/>
  <c r="M120" i="1"/>
  <c r="W120" i="1" s="1"/>
  <c r="M124" i="1"/>
  <c r="W124" i="1" s="1"/>
  <c r="M109" i="1"/>
  <c r="M44" i="1"/>
  <c r="W44" i="1" s="1"/>
  <c r="M100" i="1"/>
  <c r="W100" i="1" s="1"/>
  <c r="M141" i="1"/>
  <c r="W141" i="1" s="1"/>
  <c r="M146" i="1"/>
  <c r="W146" i="1" s="1"/>
  <c r="M35" i="1"/>
  <c r="W35" i="1" s="1"/>
  <c r="M94" i="1"/>
  <c r="W94" i="1" s="1"/>
  <c r="M57" i="1"/>
  <c r="W57" i="1" s="1"/>
  <c r="M6" i="1"/>
  <c r="W6" i="1" s="1"/>
  <c r="M21" i="1"/>
  <c r="M96" i="1"/>
  <c r="W96" i="1" s="1"/>
  <c r="M110" i="1"/>
  <c r="W110" i="1" s="1"/>
  <c r="M71" i="1"/>
  <c r="W71" i="1" s="1"/>
  <c r="M117" i="1"/>
  <c r="W117" i="1" s="1"/>
  <c r="M11" i="1"/>
  <c r="M73" i="1"/>
  <c r="M126" i="1"/>
  <c r="M86" i="1"/>
  <c r="W86" i="1" s="1"/>
  <c r="M90" i="1"/>
  <c r="W90" i="1" s="1"/>
  <c r="M61" i="1"/>
  <c r="W61" i="1" s="1"/>
  <c r="M121" i="1"/>
  <c r="W121" i="1" s="1"/>
  <c r="M104" i="1"/>
  <c r="W104" i="1" s="1"/>
  <c r="M76" i="1"/>
  <c r="W76" i="1" s="1"/>
  <c r="M78" i="1"/>
  <c r="W78" i="1" s="1"/>
  <c r="M32" i="1"/>
  <c r="W32" i="1" s="1"/>
  <c r="M133" i="1"/>
  <c r="M20" i="1"/>
  <c r="W20" i="1" s="1"/>
  <c r="M39" i="1"/>
  <c r="W39" i="1" s="1"/>
  <c r="M10" i="1"/>
  <c r="W10" i="1" s="1"/>
  <c r="M22" i="1"/>
  <c r="W22" i="1" s="1"/>
  <c r="M46" i="1"/>
  <c r="W46" i="1" s="1"/>
  <c r="M60" i="1"/>
  <c r="W60" i="1" s="1"/>
  <c r="M143" i="1"/>
  <c r="M18" i="1"/>
  <c r="W18" i="1" s="1"/>
  <c r="M134" i="1"/>
  <c r="W134" i="1" s="1"/>
  <c r="M145" i="1"/>
  <c r="M153" i="1"/>
  <c r="W153" i="1" s="1"/>
  <c r="M53" i="1"/>
  <c r="W53" i="1" s="1"/>
  <c r="M45" i="1"/>
  <c r="W45" i="1" s="1"/>
  <c r="M67" i="1"/>
  <c r="W67" i="1" s="1"/>
  <c r="M129" i="1"/>
  <c r="W129" i="1" s="1"/>
  <c r="AC60" i="1" l="1"/>
  <c r="AC78" i="1"/>
  <c r="V73" i="1"/>
  <c r="AC73" i="1"/>
  <c r="AC57" i="1"/>
  <c r="AC124" i="1"/>
  <c r="AC144" i="1"/>
  <c r="AC16" i="1"/>
  <c r="AC59" i="1"/>
  <c r="AC77" i="1"/>
  <c r="AC111" i="1"/>
  <c r="AC93" i="1"/>
  <c r="AC88" i="1"/>
  <c r="AC87" i="1"/>
  <c r="AC14" i="1"/>
  <c r="AC97" i="1"/>
  <c r="AC25" i="1"/>
  <c r="AC26" i="1"/>
  <c r="AC140" i="1"/>
  <c r="AC31" i="1"/>
  <c r="AC19" i="1"/>
  <c r="AC8" i="1"/>
  <c r="AC91" i="1"/>
  <c r="AC95" i="1"/>
  <c r="AC50" i="1"/>
  <c r="AC92" i="1"/>
  <c r="AC56" i="1"/>
  <c r="AC150" i="1"/>
  <c r="AC43" i="1"/>
  <c r="AC80" i="1"/>
  <c r="AC136" i="1"/>
  <c r="V124" i="1"/>
  <c r="V144" i="1"/>
  <c r="V16" i="1"/>
  <c r="V77" i="1"/>
  <c r="V93" i="1"/>
  <c r="V87" i="1"/>
  <c r="V97" i="1"/>
  <c r="V26" i="1"/>
  <c r="V31" i="1"/>
  <c r="Z31" i="1" s="1"/>
  <c r="AA31" i="1" s="1"/>
  <c r="AD31" i="1" s="1"/>
  <c r="AE31" i="1" s="1"/>
  <c r="V8" i="1"/>
  <c r="Z8" i="1" s="1"/>
  <c r="AA8" i="1" s="1"/>
  <c r="V95" i="1"/>
  <c r="V92" i="1"/>
  <c r="Z92" i="1" s="1"/>
  <c r="AA92" i="1" s="1"/>
  <c r="AD92" i="1" s="1"/>
  <c r="AE92" i="1" s="1"/>
  <c r="V150" i="1"/>
  <c r="V80" i="1"/>
  <c r="Z80" i="1" s="1"/>
  <c r="AA80" i="1" s="1"/>
  <c r="AD80" i="1" s="1"/>
  <c r="AE80" i="1" s="1"/>
  <c r="AC67" i="1"/>
  <c r="V145" i="1"/>
  <c r="AC145" i="1"/>
  <c r="AC39" i="1"/>
  <c r="AC61" i="1"/>
  <c r="AC110" i="1"/>
  <c r="AC141" i="1"/>
  <c r="AC128" i="1"/>
  <c r="AC112" i="1"/>
  <c r="V45" i="1"/>
  <c r="Z45" i="1" s="1"/>
  <c r="AA45" i="1" s="1"/>
  <c r="AD45" i="1" s="1"/>
  <c r="AE45" i="1" s="1"/>
  <c r="AC45" i="1"/>
  <c r="V134" i="1"/>
  <c r="Z134" i="1" s="1"/>
  <c r="AA134" i="1" s="1"/>
  <c r="AD134" i="1" s="1"/>
  <c r="AE134" i="1" s="1"/>
  <c r="AC134" i="1"/>
  <c r="V46" i="1"/>
  <c r="Z46" i="1" s="1"/>
  <c r="AA46" i="1" s="1"/>
  <c r="AD46" i="1" s="1"/>
  <c r="AE46" i="1" s="1"/>
  <c r="AC46" i="1"/>
  <c r="AC20" i="1"/>
  <c r="V76" i="1"/>
  <c r="Z76" i="1" s="1"/>
  <c r="AA76" i="1" s="1"/>
  <c r="AD76" i="1" s="1"/>
  <c r="AE76" i="1" s="1"/>
  <c r="AC76" i="1"/>
  <c r="V90" i="1"/>
  <c r="Z90" i="1" s="1"/>
  <c r="AA90" i="1" s="1"/>
  <c r="AD90" i="1" s="1"/>
  <c r="AE90" i="1" s="1"/>
  <c r="AC90" i="1"/>
  <c r="V11" i="1"/>
  <c r="AC11" i="1"/>
  <c r="V96" i="1"/>
  <c r="Z96" i="1" s="1"/>
  <c r="AA96" i="1" s="1"/>
  <c r="AD96" i="1" s="1"/>
  <c r="AE96" i="1" s="1"/>
  <c r="AC96" i="1"/>
  <c r="V94" i="1"/>
  <c r="Z94" i="1" s="1"/>
  <c r="AA94" i="1" s="1"/>
  <c r="AD94" i="1" s="1"/>
  <c r="AE94" i="1" s="1"/>
  <c r="AC94" i="1"/>
  <c r="V100" i="1"/>
  <c r="Z100" i="1" s="1"/>
  <c r="AA100" i="1" s="1"/>
  <c r="AD100" i="1" s="1"/>
  <c r="AE100" i="1" s="1"/>
  <c r="AC100" i="1"/>
  <c r="AC120" i="1"/>
  <c r="V52" i="1"/>
  <c r="Z52" i="1" s="1"/>
  <c r="AA52" i="1" s="1"/>
  <c r="AC52" i="1"/>
  <c r="AC55" i="1"/>
  <c r="AC49" i="1"/>
  <c r="AC42" i="1"/>
  <c r="AC63" i="1"/>
  <c r="AC130" i="1"/>
  <c r="AC154" i="1"/>
  <c r="AC69" i="1"/>
  <c r="V132" i="1"/>
  <c r="Z132" i="1" s="1"/>
  <c r="AA132" i="1" s="1"/>
  <c r="AD132" i="1" s="1"/>
  <c r="AE132" i="1" s="1"/>
  <c r="AC132" i="1"/>
  <c r="AC70" i="1"/>
  <c r="AC5" i="1"/>
  <c r="V29" i="1"/>
  <c r="AC29" i="1"/>
  <c r="AC98" i="1"/>
  <c r="AC108" i="1"/>
  <c r="AC149" i="1"/>
  <c r="AC125" i="1"/>
  <c r="V24" i="1"/>
  <c r="AC24" i="1"/>
  <c r="AC23" i="1"/>
  <c r="AC107" i="1"/>
  <c r="AC115" i="1"/>
  <c r="AC122" i="1"/>
  <c r="V65" i="1"/>
  <c r="Z65" i="1" s="1"/>
  <c r="AA65" i="1" s="1"/>
  <c r="AD65" i="1" s="1"/>
  <c r="AE65" i="1" s="1"/>
  <c r="AC65" i="1"/>
  <c r="AC85" i="1"/>
  <c r="AC131" i="1"/>
  <c r="AC41" i="1"/>
  <c r="AC13" i="1"/>
  <c r="V53" i="1"/>
  <c r="Z53" i="1" s="1"/>
  <c r="AA53" i="1" s="1"/>
  <c r="AD53" i="1" s="1"/>
  <c r="AE53" i="1" s="1"/>
  <c r="AC53" i="1"/>
  <c r="AC18" i="1"/>
  <c r="AC22" i="1"/>
  <c r="AC133" i="1"/>
  <c r="AC104" i="1"/>
  <c r="AC86" i="1"/>
  <c r="AC117" i="1"/>
  <c r="AC21" i="1"/>
  <c r="AC35" i="1"/>
  <c r="AC44" i="1"/>
  <c r="AC48" i="1"/>
  <c r="AC116" i="1"/>
  <c r="AC147" i="1"/>
  <c r="AC123" i="1"/>
  <c r="AC51" i="1"/>
  <c r="AC34" i="1"/>
  <c r="AC99" i="1"/>
  <c r="AC142" i="1"/>
  <c r="AC54" i="1"/>
  <c r="AC28" i="1"/>
  <c r="AC40" i="1"/>
  <c r="AC33" i="1"/>
  <c r="AC7" i="1"/>
  <c r="AC106" i="1"/>
  <c r="AC114" i="1"/>
  <c r="AC103" i="1"/>
  <c r="AC119" i="1"/>
  <c r="V12" i="1"/>
  <c r="Z12" i="1" s="1"/>
  <c r="AA12" i="1" s="1"/>
  <c r="AC12" i="1"/>
  <c r="AC17" i="1"/>
  <c r="AC68" i="1"/>
  <c r="AC89" i="1"/>
  <c r="AC74" i="1"/>
  <c r="V62" i="1"/>
  <c r="AC62" i="1"/>
  <c r="AC83" i="1"/>
  <c r="AC66" i="1"/>
  <c r="AC79" i="1"/>
  <c r="AC139" i="1"/>
  <c r="V128" i="1"/>
  <c r="Z128" i="1" s="1"/>
  <c r="AA128" i="1" s="1"/>
  <c r="AD128" i="1" s="1"/>
  <c r="AE128" i="1" s="1"/>
  <c r="V112" i="1"/>
  <c r="V59" i="1"/>
  <c r="V111" i="1"/>
  <c r="Z111" i="1" s="1"/>
  <c r="AA111" i="1" s="1"/>
  <c r="AD111" i="1" s="1"/>
  <c r="AE111" i="1" s="1"/>
  <c r="V88" i="1"/>
  <c r="Z88" i="1" s="1"/>
  <c r="AA88" i="1" s="1"/>
  <c r="AD88" i="1" s="1"/>
  <c r="AE88" i="1" s="1"/>
  <c r="V14" i="1"/>
  <c r="Z14" i="1" s="1"/>
  <c r="AA14" i="1" s="1"/>
  <c r="AD14" i="1" s="1"/>
  <c r="AE14" i="1" s="1"/>
  <c r="V25" i="1"/>
  <c r="V140" i="1"/>
  <c r="Z140" i="1" s="1"/>
  <c r="AA140" i="1" s="1"/>
  <c r="AD140" i="1" s="1"/>
  <c r="AE140" i="1" s="1"/>
  <c r="AD12" i="1"/>
  <c r="AE12" i="1" s="1"/>
  <c r="Z112" i="1"/>
  <c r="AA112" i="1" s="1"/>
  <c r="AD112" i="1" s="1"/>
  <c r="AE112" i="1" s="1"/>
  <c r="Z144" i="1"/>
  <c r="AA144" i="1" s="1"/>
  <c r="AD144" i="1" s="1"/>
  <c r="AE144" i="1" s="1"/>
  <c r="Z77" i="1"/>
  <c r="AA77" i="1" s="1"/>
  <c r="AD77" i="1" s="1"/>
  <c r="AE77" i="1" s="1"/>
  <c r="Z87" i="1"/>
  <c r="AA87" i="1" s="1"/>
  <c r="AD87" i="1" s="1"/>
  <c r="AE87" i="1" s="1"/>
  <c r="Z26" i="1"/>
  <c r="AA26" i="1" s="1"/>
  <c r="AD26" i="1" s="1"/>
  <c r="AE26" i="1" s="1"/>
  <c r="Z150" i="1"/>
  <c r="AA150" i="1" s="1"/>
  <c r="AD150" i="1" s="1"/>
  <c r="AE150" i="1" s="1"/>
  <c r="W145" i="1"/>
  <c r="Z145" i="1" s="1"/>
  <c r="AA145" i="1" s="1"/>
  <c r="AD145" i="1" s="1"/>
  <c r="AE145" i="1" s="1"/>
  <c r="W73" i="1"/>
  <c r="Z73" i="1" s="1"/>
  <c r="AA73" i="1" s="1"/>
  <c r="AD73" i="1" s="1"/>
  <c r="AE73" i="1" s="1"/>
  <c r="W11" i="1"/>
  <c r="Z11" i="1" s="1"/>
  <c r="AA11" i="1" s="1"/>
  <c r="AD11" i="1" s="1"/>
  <c r="AE11" i="1" s="1"/>
  <c r="Z124" i="1"/>
  <c r="AA124" i="1" s="1"/>
  <c r="AD124" i="1" s="1"/>
  <c r="AE124" i="1" s="1"/>
  <c r="V48" i="1"/>
  <c r="Z48" i="1" s="1"/>
  <c r="AA48" i="1" s="1"/>
  <c r="AD48" i="1" s="1"/>
  <c r="AE48" i="1" s="1"/>
  <c r="V116" i="1"/>
  <c r="Z116" i="1" s="1"/>
  <c r="AA116" i="1" s="1"/>
  <c r="AD116" i="1" s="1"/>
  <c r="AE116" i="1" s="1"/>
  <c r="V147" i="1"/>
  <c r="Z147" i="1" s="1"/>
  <c r="AA147" i="1" s="1"/>
  <c r="AD147" i="1" s="1"/>
  <c r="AE147" i="1" s="1"/>
  <c r="V123" i="1"/>
  <c r="Z123" i="1" s="1"/>
  <c r="AA123" i="1" s="1"/>
  <c r="AD123" i="1" s="1"/>
  <c r="AE123" i="1" s="1"/>
  <c r="Z16" i="1"/>
  <c r="AA16" i="1" s="1"/>
  <c r="AD16" i="1" s="1"/>
  <c r="AE16" i="1" s="1"/>
  <c r="V51" i="1"/>
  <c r="Z51" i="1" s="1"/>
  <c r="AA51" i="1" s="1"/>
  <c r="AD51" i="1" s="1"/>
  <c r="AE51" i="1" s="1"/>
  <c r="Z59" i="1"/>
  <c r="AA59" i="1" s="1"/>
  <c r="AD59" i="1" s="1"/>
  <c r="AE59" i="1" s="1"/>
  <c r="V34" i="1"/>
  <c r="Z34" i="1" s="1"/>
  <c r="AA34" i="1" s="1"/>
  <c r="AD34" i="1" s="1"/>
  <c r="AE34" i="1" s="1"/>
  <c r="V99" i="1"/>
  <c r="Z99" i="1" s="1"/>
  <c r="AA99" i="1" s="1"/>
  <c r="AD99" i="1" s="1"/>
  <c r="AE99" i="1" s="1"/>
  <c r="V142" i="1"/>
  <c r="Z142" i="1" s="1"/>
  <c r="AA142" i="1" s="1"/>
  <c r="AD142" i="1" s="1"/>
  <c r="AE142" i="1" s="1"/>
  <c r="Z93" i="1"/>
  <c r="AA93" i="1" s="1"/>
  <c r="AD93" i="1" s="1"/>
  <c r="AE93" i="1" s="1"/>
  <c r="V54" i="1"/>
  <c r="Z54" i="1" s="1"/>
  <c r="AA54" i="1" s="1"/>
  <c r="AD54" i="1" s="1"/>
  <c r="AE54" i="1" s="1"/>
  <c r="V28" i="1"/>
  <c r="Z28" i="1" s="1"/>
  <c r="AA28" i="1" s="1"/>
  <c r="AD28" i="1" s="1"/>
  <c r="AE28" i="1" s="1"/>
  <c r="V40" i="1"/>
  <c r="Z40" i="1" s="1"/>
  <c r="AA40" i="1" s="1"/>
  <c r="AD40" i="1" s="1"/>
  <c r="AE40" i="1" s="1"/>
  <c r="V33" i="1"/>
  <c r="Z33" i="1" s="1"/>
  <c r="AA33" i="1" s="1"/>
  <c r="AD33" i="1" s="1"/>
  <c r="AE33" i="1" s="1"/>
  <c r="V7" i="1"/>
  <c r="Z7" i="1" s="1"/>
  <c r="AA7" i="1" s="1"/>
  <c r="AD7" i="1" s="1"/>
  <c r="AE7" i="1" s="1"/>
  <c r="Z25" i="1"/>
  <c r="AA25" i="1" s="1"/>
  <c r="AD25" i="1" s="1"/>
  <c r="AE25" i="1" s="1"/>
  <c r="V106" i="1"/>
  <c r="Z106" i="1" s="1"/>
  <c r="AA106" i="1" s="1"/>
  <c r="AD106" i="1" s="1"/>
  <c r="AE106" i="1" s="1"/>
  <c r="V114" i="1"/>
  <c r="Z114" i="1" s="1"/>
  <c r="AA114" i="1" s="1"/>
  <c r="AD114" i="1" s="1"/>
  <c r="AE114" i="1" s="1"/>
  <c r="V103" i="1"/>
  <c r="Z103" i="1" s="1"/>
  <c r="AA103" i="1" s="1"/>
  <c r="AD103" i="1" s="1"/>
  <c r="AE103" i="1" s="1"/>
  <c r="V15" i="1"/>
  <c r="Z15" i="1" s="1"/>
  <c r="AA15" i="1" s="1"/>
  <c r="AD15" i="1" s="1"/>
  <c r="AE15" i="1" s="1"/>
  <c r="V148" i="1"/>
  <c r="Z148" i="1" s="1"/>
  <c r="AA148" i="1" s="1"/>
  <c r="AD148" i="1" s="1"/>
  <c r="AE148" i="1" s="1"/>
  <c r="V135" i="1"/>
  <c r="Z135" i="1" s="1"/>
  <c r="AA135" i="1" s="1"/>
  <c r="AD135" i="1" s="1"/>
  <c r="AE135" i="1" s="1"/>
  <c r="V30" i="1"/>
  <c r="Z30" i="1" s="1"/>
  <c r="AA30" i="1" s="1"/>
  <c r="AD30" i="1" s="1"/>
  <c r="AE30" i="1" s="1"/>
  <c r="AD8" i="1"/>
  <c r="AE8" i="1" s="1"/>
  <c r="V67" i="1"/>
  <c r="Z67" i="1" s="1"/>
  <c r="AA67" i="1" s="1"/>
  <c r="AD67" i="1" s="1"/>
  <c r="AE67" i="1" s="1"/>
  <c r="V153" i="1"/>
  <c r="Z153" i="1" s="1"/>
  <c r="AA153" i="1" s="1"/>
  <c r="AD153" i="1" s="1"/>
  <c r="AE153" i="1" s="1"/>
  <c r="V18" i="1"/>
  <c r="Z18" i="1" s="1"/>
  <c r="AA18" i="1" s="1"/>
  <c r="AD18" i="1" s="1"/>
  <c r="AE18" i="1" s="1"/>
  <c r="V143" i="1"/>
  <c r="Z143" i="1" s="1"/>
  <c r="AA143" i="1" s="1"/>
  <c r="AD143" i="1" s="1"/>
  <c r="AE143" i="1" s="1"/>
  <c r="V60" i="1"/>
  <c r="Z60" i="1" s="1"/>
  <c r="AA60" i="1" s="1"/>
  <c r="AD60" i="1" s="1"/>
  <c r="AE60" i="1" s="1"/>
  <c r="V22" i="1"/>
  <c r="Z22" i="1" s="1"/>
  <c r="AA22" i="1" s="1"/>
  <c r="AD22" i="1" s="1"/>
  <c r="AE22" i="1" s="1"/>
  <c r="V10" i="1"/>
  <c r="Z10" i="1" s="1"/>
  <c r="AA10" i="1" s="1"/>
  <c r="AD10" i="1" s="1"/>
  <c r="AE10" i="1" s="1"/>
  <c r="V39" i="1"/>
  <c r="Z39" i="1" s="1"/>
  <c r="AA39" i="1" s="1"/>
  <c r="AD39" i="1" s="1"/>
  <c r="AE39" i="1" s="1"/>
  <c r="V20" i="1"/>
  <c r="Z20" i="1" s="1"/>
  <c r="AA20" i="1" s="1"/>
  <c r="AD20" i="1" s="1"/>
  <c r="AE20" i="1" s="1"/>
  <c r="V133" i="1"/>
  <c r="Z133" i="1" s="1"/>
  <c r="AA133" i="1" s="1"/>
  <c r="AD133" i="1" s="1"/>
  <c r="AE133" i="1" s="1"/>
  <c r="V32" i="1"/>
  <c r="Z32" i="1" s="1"/>
  <c r="AA32" i="1" s="1"/>
  <c r="AD32" i="1" s="1"/>
  <c r="AE32" i="1" s="1"/>
  <c r="V78" i="1"/>
  <c r="Z78" i="1" s="1"/>
  <c r="AA78" i="1" s="1"/>
  <c r="AD78" i="1" s="1"/>
  <c r="AE78" i="1" s="1"/>
  <c r="V104" i="1"/>
  <c r="Z104" i="1" s="1"/>
  <c r="AA104" i="1" s="1"/>
  <c r="AD104" i="1" s="1"/>
  <c r="AE104" i="1" s="1"/>
  <c r="V121" i="1"/>
  <c r="Z121" i="1" s="1"/>
  <c r="AA121" i="1" s="1"/>
  <c r="AD121" i="1" s="1"/>
  <c r="AE121" i="1" s="1"/>
  <c r="V61" i="1"/>
  <c r="Z61" i="1" s="1"/>
  <c r="AA61" i="1" s="1"/>
  <c r="AD61" i="1" s="1"/>
  <c r="AE61" i="1" s="1"/>
  <c r="V86" i="1"/>
  <c r="Z86" i="1" s="1"/>
  <c r="AA86" i="1" s="1"/>
  <c r="AD86" i="1" s="1"/>
  <c r="AE86" i="1" s="1"/>
  <c r="V126" i="1"/>
  <c r="Z126" i="1" s="1"/>
  <c r="AA126" i="1" s="1"/>
  <c r="AD126" i="1" s="1"/>
  <c r="AE126" i="1" s="1"/>
  <c r="V117" i="1"/>
  <c r="Z117" i="1" s="1"/>
  <c r="AA117" i="1" s="1"/>
  <c r="AD117" i="1" s="1"/>
  <c r="AE117" i="1" s="1"/>
  <c r="V71" i="1"/>
  <c r="Z71" i="1" s="1"/>
  <c r="AA71" i="1" s="1"/>
  <c r="AD71" i="1" s="1"/>
  <c r="AE71" i="1" s="1"/>
  <c r="V110" i="1"/>
  <c r="Z110" i="1" s="1"/>
  <c r="AA110" i="1" s="1"/>
  <c r="AD110" i="1" s="1"/>
  <c r="AE110" i="1" s="1"/>
  <c r="V21" i="1"/>
  <c r="Z21" i="1" s="1"/>
  <c r="AA21" i="1" s="1"/>
  <c r="AD21" i="1" s="1"/>
  <c r="AE21" i="1" s="1"/>
  <c r="V6" i="1"/>
  <c r="Z6" i="1" s="1"/>
  <c r="AA6" i="1" s="1"/>
  <c r="AD6" i="1" s="1"/>
  <c r="AE6" i="1" s="1"/>
  <c r="V57" i="1"/>
  <c r="Z57" i="1" s="1"/>
  <c r="AA57" i="1" s="1"/>
  <c r="AD57" i="1" s="1"/>
  <c r="AE57" i="1" s="1"/>
  <c r="V35" i="1"/>
  <c r="Z35" i="1" s="1"/>
  <c r="AA35" i="1" s="1"/>
  <c r="AD35" i="1" s="1"/>
  <c r="AE35" i="1" s="1"/>
  <c r="V146" i="1"/>
  <c r="Z146" i="1" s="1"/>
  <c r="AA146" i="1" s="1"/>
  <c r="AD146" i="1" s="1"/>
  <c r="AE146" i="1" s="1"/>
  <c r="V141" i="1"/>
  <c r="Z141" i="1" s="1"/>
  <c r="AA141" i="1" s="1"/>
  <c r="AD141" i="1" s="1"/>
  <c r="AE141" i="1" s="1"/>
  <c r="V44" i="1"/>
  <c r="Z44" i="1" s="1"/>
  <c r="AA44" i="1" s="1"/>
  <c r="AD44" i="1" s="1"/>
  <c r="AE44" i="1" s="1"/>
  <c r="V109" i="1"/>
  <c r="Z109" i="1" s="1"/>
  <c r="AA109" i="1" s="1"/>
  <c r="AD109" i="1" s="1"/>
  <c r="AE109" i="1" s="1"/>
  <c r="W29" i="1"/>
  <c r="Z29" i="1" s="1"/>
  <c r="AA29" i="1" s="1"/>
  <c r="AD29" i="1" s="1"/>
  <c r="AE29" i="1" s="1"/>
  <c r="V19" i="1"/>
  <c r="Z19" i="1" s="1"/>
  <c r="AA19" i="1" s="1"/>
  <c r="AD19" i="1" s="1"/>
  <c r="AE19" i="1" s="1"/>
  <c r="V91" i="1"/>
  <c r="Z91" i="1" s="1"/>
  <c r="AA91" i="1" s="1"/>
  <c r="AD91" i="1" s="1"/>
  <c r="AE91" i="1" s="1"/>
  <c r="V50" i="1"/>
  <c r="Z50" i="1" s="1"/>
  <c r="AA50" i="1" s="1"/>
  <c r="AD50" i="1" s="1"/>
  <c r="AE50" i="1" s="1"/>
  <c r="V56" i="1"/>
  <c r="Z56" i="1" s="1"/>
  <c r="AA56" i="1" s="1"/>
  <c r="AD56" i="1" s="1"/>
  <c r="AE56" i="1" s="1"/>
  <c r="V43" i="1"/>
  <c r="Z43" i="1" s="1"/>
  <c r="AA43" i="1" s="1"/>
  <c r="AD43" i="1" s="1"/>
  <c r="AE43" i="1" s="1"/>
  <c r="V136" i="1"/>
  <c r="Z136" i="1" s="1"/>
  <c r="AA136" i="1" s="1"/>
  <c r="AD136" i="1" s="1"/>
  <c r="AE136" i="1" s="1"/>
  <c r="V119" i="1"/>
  <c r="Z119" i="1" s="1"/>
  <c r="AA119" i="1" s="1"/>
  <c r="AD119" i="1" s="1"/>
  <c r="AE119" i="1" s="1"/>
  <c r="V17" i="1"/>
  <c r="Z17" i="1" s="1"/>
  <c r="AA17" i="1" s="1"/>
  <c r="AD17" i="1" s="1"/>
  <c r="AE17" i="1" s="1"/>
  <c r="V68" i="1"/>
  <c r="Z68" i="1" s="1"/>
  <c r="AA68" i="1" s="1"/>
  <c r="AD68" i="1" s="1"/>
  <c r="AE68" i="1" s="1"/>
  <c r="V89" i="1"/>
  <c r="Z89" i="1" s="1"/>
  <c r="AA89" i="1" s="1"/>
  <c r="AD89" i="1" s="1"/>
  <c r="AE89" i="1" s="1"/>
  <c r="V74" i="1"/>
  <c r="Z74" i="1" s="1"/>
  <c r="AA74" i="1" s="1"/>
  <c r="AD74" i="1" s="1"/>
  <c r="AE74" i="1" s="1"/>
  <c r="Z62" i="1"/>
  <c r="AA62" i="1" s="1"/>
  <c r="AD62" i="1" s="1"/>
  <c r="AE62" i="1" s="1"/>
  <c r="V83" i="1"/>
  <c r="Z83" i="1" s="1"/>
  <c r="AA83" i="1" s="1"/>
  <c r="AD83" i="1" s="1"/>
  <c r="AE83" i="1" s="1"/>
  <c r="V66" i="1"/>
  <c r="Z66" i="1" s="1"/>
  <c r="AA66" i="1" s="1"/>
  <c r="AD66" i="1" s="1"/>
  <c r="AE66" i="1" s="1"/>
  <c r="V79" i="1"/>
  <c r="Z79" i="1" s="1"/>
  <c r="AA79" i="1" s="1"/>
  <c r="AD79" i="1" s="1"/>
  <c r="AE79" i="1" s="1"/>
  <c r="V139" i="1"/>
  <c r="Z139" i="1" s="1"/>
  <c r="AA139" i="1" s="1"/>
  <c r="AD139" i="1" s="1"/>
  <c r="AE139" i="1" s="1"/>
  <c r="W97" i="1"/>
  <c r="Z97" i="1" s="1"/>
  <c r="AA97" i="1" s="1"/>
  <c r="AD97" i="1" s="1"/>
  <c r="AE97" i="1" s="1"/>
  <c r="Z95" i="1"/>
  <c r="AA95" i="1" s="1"/>
  <c r="V101" i="1"/>
  <c r="Z101" i="1" s="1"/>
  <c r="AA101" i="1" s="1"/>
  <c r="AD101" i="1" s="1"/>
  <c r="AE101" i="1" s="1"/>
  <c r="V152" i="1"/>
  <c r="Z152" i="1" s="1"/>
  <c r="AA152" i="1" s="1"/>
  <c r="AD152" i="1" s="1"/>
  <c r="AE152" i="1" s="1"/>
  <c r="V125" i="1"/>
  <c r="Z125" i="1" s="1"/>
  <c r="AA125" i="1" s="1"/>
  <c r="AD125" i="1" s="1"/>
  <c r="AE125" i="1" s="1"/>
  <c r="Z24" i="1"/>
  <c r="AA24" i="1" s="1"/>
  <c r="AD24" i="1" s="1"/>
  <c r="AE24" i="1" s="1"/>
  <c r="V23" i="1"/>
  <c r="Z23" i="1" s="1"/>
  <c r="AA23" i="1" s="1"/>
  <c r="AD23" i="1" s="1"/>
  <c r="AE23" i="1" s="1"/>
  <c r="V107" i="1"/>
  <c r="Z107" i="1" s="1"/>
  <c r="AA107" i="1" s="1"/>
  <c r="AD107" i="1" s="1"/>
  <c r="AE107" i="1" s="1"/>
  <c r="V115" i="1"/>
  <c r="Z115" i="1" s="1"/>
  <c r="AA115" i="1" s="1"/>
  <c r="AD115" i="1" s="1"/>
  <c r="AE115" i="1" s="1"/>
  <c r="V122" i="1"/>
  <c r="Z122" i="1" s="1"/>
  <c r="AA122" i="1" s="1"/>
  <c r="AD122" i="1" s="1"/>
  <c r="AE122" i="1" s="1"/>
  <c r="V85" i="1"/>
  <c r="Z85" i="1" s="1"/>
  <c r="AA85" i="1" s="1"/>
  <c r="AD85" i="1" s="1"/>
  <c r="AE85" i="1" s="1"/>
  <c r="V131" i="1"/>
  <c r="Z131" i="1" s="1"/>
  <c r="AA131" i="1" s="1"/>
  <c r="V41" i="1"/>
  <c r="Z41" i="1" s="1"/>
  <c r="AA41" i="1" s="1"/>
  <c r="V13" i="1"/>
  <c r="Z13" i="1" s="1"/>
  <c r="AA13" i="1" s="1"/>
  <c r="AD13" i="1" s="1"/>
  <c r="AE13" i="1" s="1"/>
  <c r="V129" i="1"/>
  <c r="Z129" i="1" s="1"/>
  <c r="AA129" i="1" s="1"/>
  <c r="AD129" i="1" s="1"/>
  <c r="AE129" i="1" s="1"/>
  <c r="V120" i="1"/>
  <c r="Z120" i="1" s="1"/>
  <c r="AA120" i="1" s="1"/>
  <c r="AD120" i="1" s="1"/>
  <c r="AE120" i="1" s="1"/>
  <c r="V47" i="1"/>
  <c r="Z47" i="1" s="1"/>
  <c r="AA47" i="1" s="1"/>
  <c r="AD47" i="1" s="1"/>
  <c r="AE47" i="1" s="1"/>
  <c r="V75" i="1"/>
  <c r="Z75" i="1" s="1"/>
  <c r="AA75" i="1" s="1"/>
  <c r="AD75" i="1" s="1"/>
  <c r="AE75" i="1" s="1"/>
  <c r="V55" i="1"/>
  <c r="Z55" i="1" s="1"/>
  <c r="AA55" i="1" s="1"/>
  <c r="AD55" i="1" s="1"/>
  <c r="AE55" i="1" s="1"/>
  <c r="V38" i="1"/>
  <c r="Z38" i="1" s="1"/>
  <c r="AA38" i="1" s="1"/>
  <c r="AD38" i="1" s="1"/>
  <c r="AE38" i="1" s="1"/>
  <c r="V49" i="1"/>
  <c r="Z49" i="1" s="1"/>
  <c r="AA49" i="1" s="1"/>
  <c r="AD49" i="1" s="1"/>
  <c r="AE49" i="1" s="1"/>
  <c r="V37" i="1"/>
  <c r="Z37" i="1" s="1"/>
  <c r="AA37" i="1" s="1"/>
  <c r="AD37" i="1" s="1"/>
  <c r="AE37" i="1" s="1"/>
  <c r="V42" i="1"/>
  <c r="Z42" i="1" s="1"/>
  <c r="AA42" i="1" s="1"/>
  <c r="AD42" i="1" s="1"/>
  <c r="AE42" i="1" s="1"/>
  <c r="V102" i="1"/>
  <c r="Z102" i="1" s="1"/>
  <c r="AA102" i="1" s="1"/>
  <c r="AD102" i="1" s="1"/>
  <c r="AE102" i="1" s="1"/>
  <c r="V63" i="1"/>
  <c r="Z63" i="1" s="1"/>
  <c r="AA63" i="1" s="1"/>
  <c r="AD63" i="1" s="1"/>
  <c r="AE63" i="1" s="1"/>
  <c r="V82" i="1"/>
  <c r="Z82" i="1" s="1"/>
  <c r="AA82" i="1" s="1"/>
  <c r="AD82" i="1" s="1"/>
  <c r="AE82" i="1" s="1"/>
  <c r="V130" i="1"/>
  <c r="Z130" i="1" s="1"/>
  <c r="AA130" i="1" s="1"/>
  <c r="AD130" i="1" s="1"/>
  <c r="AE130" i="1" s="1"/>
  <c r="V72" i="1"/>
  <c r="Z72" i="1" s="1"/>
  <c r="AA72" i="1" s="1"/>
  <c r="AD72" i="1" s="1"/>
  <c r="AE72" i="1" s="1"/>
  <c r="V154" i="1"/>
  <c r="Z154" i="1" s="1"/>
  <c r="AA154" i="1" s="1"/>
  <c r="AD154" i="1" s="1"/>
  <c r="AE154" i="1" s="1"/>
  <c r="V138" i="1"/>
  <c r="Z138" i="1" s="1"/>
  <c r="AA138" i="1" s="1"/>
  <c r="AD138" i="1" s="1"/>
  <c r="AE138" i="1" s="1"/>
  <c r="V69" i="1"/>
  <c r="Z69" i="1" s="1"/>
  <c r="AA69" i="1" s="1"/>
  <c r="AD69" i="1" s="1"/>
  <c r="AE69" i="1" s="1"/>
  <c r="V137" i="1"/>
  <c r="Z137" i="1" s="1"/>
  <c r="AA137" i="1" s="1"/>
  <c r="AD137" i="1" s="1"/>
  <c r="AE137" i="1" s="1"/>
  <c r="V84" i="1"/>
  <c r="Z84" i="1" s="1"/>
  <c r="AA84" i="1" s="1"/>
  <c r="AD84" i="1" s="1"/>
  <c r="AE84" i="1" s="1"/>
  <c r="V70" i="1"/>
  <c r="Z70" i="1" s="1"/>
  <c r="AA70" i="1" s="1"/>
  <c r="AD70" i="1" s="1"/>
  <c r="AE70" i="1" s="1"/>
  <c r="V36" i="1"/>
  <c r="Z36" i="1" s="1"/>
  <c r="AA36" i="1" s="1"/>
  <c r="AD36" i="1" s="1"/>
  <c r="AE36" i="1" s="1"/>
  <c r="V5" i="1"/>
  <c r="Z5" i="1" s="1"/>
  <c r="AA5" i="1" s="1"/>
  <c r="V27" i="1"/>
  <c r="Z27" i="1" s="1"/>
  <c r="AA27" i="1" s="1"/>
  <c r="AD27" i="1" s="1"/>
  <c r="AE27" i="1" s="1"/>
  <c r="V81" i="1"/>
  <c r="Z81" i="1" s="1"/>
  <c r="AA81" i="1" s="1"/>
  <c r="AD81" i="1" s="1"/>
  <c r="AE81" i="1" s="1"/>
  <c r="V98" i="1"/>
  <c r="Z98" i="1" s="1"/>
  <c r="AA98" i="1" s="1"/>
  <c r="AD98" i="1" s="1"/>
  <c r="AE98" i="1" s="1"/>
  <c r="V58" i="1"/>
  <c r="Z58" i="1" s="1"/>
  <c r="AA58" i="1" s="1"/>
  <c r="AD58" i="1" s="1"/>
  <c r="AE58" i="1" s="1"/>
  <c r="V108" i="1"/>
  <c r="Z108" i="1" s="1"/>
  <c r="AA108" i="1" s="1"/>
  <c r="AD108" i="1" s="1"/>
  <c r="AE108" i="1" s="1"/>
  <c r="V118" i="1"/>
  <c r="Z118" i="1" s="1"/>
  <c r="AA118" i="1" s="1"/>
  <c r="AD118" i="1" s="1"/>
  <c r="AE118" i="1" s="1"/>
  <c r="V149" i="1"/>
  <c r="Z149" i="1" s="1"/>
  <c r="AA149" i="1" s="1"/>
  <c r="AD149" i="1" s="1"/>
  <c r="AE149" i="1" s="1"/>
  <c r="V127" i="1"/>
  <c r="Z127" i="1" s="1"/>
  <c r="AA127" i="1" s="1"/>
  <c r="AD127" i="1" s="1"/>
  <c r="AE127" i="1" s="1"/>
  <c r="V9" i="1"/>
  <c r="Z9" i="1" s="1"/>
  <c r="AA9" i="1" s="1"/>
  <c r="AD9" i="1" s="1"/>
  <c r="AE9" i="1" s="1"/>
  <c r="V105" i="1"/>
  <c r="Z105" i="1" s="1"/>
  <c r="AA105" i="1" s="1"/>
  <c r="AD105" i="1" s="1"/>
  <c r="AE105" i="1" s="1"/>
  <c r="V113" i="1"/>
  <c r="Z113" i="1" s="1"/>
  <c r="AA113" i="1" s="1"/>
  <c r="AD113" i="1" s="1"/>
  <c r="AE113" i="1" s="1"/>
  <c r="V151" i="1"/>
  <c r="Z151" i="1" s="1"/>
  <c r="AA151" i="1" s="1"/>
  <c r="AD151" i="1" s="1"/>
  <c r="AE151" i="1" s="1"/>
  <c r="V64" i="1"/>
  <c r="Z64" i="1" s="1"/>
  <c r="AA64" i="1" s="1"/>
  <c r="AD64" i="1" s="1"/>
  <c r="AE64" i="1" s="1"/>
  <c r="Y3" i="1"/>
  <c r="X3" i="1"/>
  <c r="W3" i="1"/>
  <c r="AD95" i="1" l="1"/>
  <c r="AE95" i="1" s="1"/>
  <c r="AD52" i="1"/>
  <c r="AE52" i="1" s="1"/>
  <c r="AD41" i="1"/>
  <c r="AE41" i="1" s="1"/>
  <c r="AD5" i="1"/>
  <c r="AA3" i="1"/>
  <c r="V3" i="1"/>
  <c r="AD131" i="1"/>
  <c r="AE131" i="1" s="1"/>
  <c r="AE5" i="1" l="1"/>
  <c r="AD3" i="1"/>
</calcChain>
</file>

<file path=xl/sharedStrings.xml><?xml version="1.0" encoding="utf-8"?>
<sst xmlns="http://schemas.openxmlformats.org/spreadsheetml/2006/main" count="328" uniqueCount="287">
  <si>
    <t>Καραγιαννιδης Γιωργος</t>
  </si>
  <si>
    <t>SOS δεν ανέβηκε από παράβλεψη η βαθμολογία τον Σεπτέμβριο (από πτυχιακή Φεβρουαρίου 2020)</t>
  </si>
  <si>
    <t xml:space="preserve">Στεφανίδης </t>
  </si>
  <si>
    <t xml:space="preserve">Κωνσταντίνος </t>
  </si>
  <si>
    <t xml:space="preserve">Τζητζαράς </t>
  </si>
  <si>
    <t xml:space="preserve">Κωνσταντίνος Μάριος </t>
  </si>
  <si>
    <t>Τιγκλιανίδου</t>
  </si>
  <si>
    <t>Κυριακή</t>
  </si>
  <si>
    <t>Διαμαντή</t>
  </si>
  <si>
    <t>Βασιλική</t>
  </si>
  <si>
    <t xml:space="preserve">Αντωνίου </t>
  </si>
  <si>
    <t>Φώτιος</t>
  </si>
  <si>
    <t xml:space="preserve">Μιχαλακίδης </t>
  </si>
  <si>
    <t>Αθανάσιος</t>
  </si>
  <si>
    <t xml:space="preserve">Μιχαηλίδου </t>
  </si>
  <si>
    <t xml:space="preserve">Αικατερίνη </t>
  </si>
  <si>
    <t xml:space="preserve">Λαδά </t>
  </si>
  <si>
    <t xml:space="preserve">Ευθαλία </t>
  </si>
  <si>
    <t xml:space="preserve">Καρακώστας </t>
  </si>
  <si>
    <t>Κωνσταντίνος</t>
  </si>
  <si>
    <t xml:space="preserve">Καραγιάννη </t>
  </si>
  <si>
    <t>Άννα</t>
  </si>
  <si>
    <t>Τασιούλας</t>
  </si>
  <si>
    <t>Θωμάς</t>
  </si>
  <si>
    <t xml:space="preserve">Στεφάνου </t>
  </si>
  <si>
    <t xml:space="preserve">Γιώργος </t>
  </si>
  <si>
    <t>Λελίδου</t>
  </si>
  <si>
    <t xml:space="preserve">Ζωγραφιά </t>
  </si>
  <si>
    <t>Φράγκος</t>
  </si>
  <si>
    <t>Σπυρίδων</t>
  </si>
  <si>
    <t>Χατζήνας</t>
  </si>
  <si>
    <t>Μιχαήλ</t>
  </si>
  <si>
    <t xml:space="preserve">Μπαράκη </t>
  </si>
  <si>
    <t>Παναγιώτα</t>
  </si>
  <si>
    <t xml:space="preserve">Μπαλούκα </t>
  </si>
  <si>
    <t>Αικατερίνη</t>
  </si>
  <si>
    <t xml:space="preserve">Φλώρος </t>
  </si>
  <si>
    <t xml:space="preserve">Φίλιππος </t>
  </si>
  <si>
    <t xml:space="preserve">Κοτρωνάκης </t>
  </si>
  <si>
    <t xml:space="preserve">Κυριαζή </t>
  </si>
  <si>
    <t>Αναστασία</t>
  </si>
  <si>
    <t xml:space="preserve">Λαζαρίδου </t>
  </si>
  <si>
    <t>Νικολέτα</t>
  </si>
  <si>
    <t>Πλέσσια</t>
  </si>
  <si>
    <t>Μαρία</t>
  </si>
  <si>
    <t>Ντάση</t>
  </si>
  <si>
    <t>Γαρυφαλια</t>
  </si>
  <si>
    <t>Μαρκόγλου</t>
  </si>
  <si>
    <t>Ιωάννα</t>
  </si>
  <si>
    <t>Σακκά</t>
  </si>
  <si>
    <t xml:space="preserve">Χίτου </t>
  </si>
  <si>
    <t xml:space="preserve">Μαρία Κυριακή </t>
  </si>
  <si>
    <t>Κόκκαλη</t>
  </si>
  <si>
    <t>Δήμητρα</t>
  </si>
  <si>
    <t xml:space="preserve">Μπουλιώτα </t>
  </si>
  <si>
    <t>Σπυριδούλα</t>
  </si>
  <si>
    <t xml:space="preserve">Πραχαλιάς </t>
  </si>
  <si>
    <t>Γεώργιος</t>
  </si>
  <si>
    <t>Νυχάς</t>
  </si>
  <si>
    <t xml:space="preserve">Παπαντζιμας </t>
  </si>
  <si>
    <t>Χρυσοστομος</t>
  </si>
  <si>
    <t>151320 </t>
  </si>
  <si>
    <t>Λημναιου</t>
  </si>
  <si>
    <t xml:space="preserve">Παναγιωτα </t>
  </si>
  <si>
    <t xml:space="preserve">Παραβολιάσης </t>
  </si>
  <si>
    <t>Δημήτρης</t>
  </si>
  <si>
    <t>Νταμπανλής</t>
  </si>
  <si>
    <t>Παπαδανιήλ</t>
  </si>
  <si>
    <t>Αθηνά</t>
  </si>
  <si>
    <t>Βόλτση</t>
  </si>
  <si>
    <t>Γεωργία</t>
  </si>
  <si>
    <t>Γκίκα</t>
  </si>
  <si>
    <t>Aικατερίνη</t>
  </si>
  <si>
    <t>Αγγελοπούλου</t>
  </si>
  <si>
    <t xml:space="preserve">Αλεξανδρίδου </t>
  </si>
  <si>
    <t>Ειρήνη Ολγα</t>
  </si>
  <si>
    <t xml:space="preserve">Ανδριώτη  </t>
  </si>
  <si>
    <t>Μαριάνθη Ευστρατία</t>
  </si>
  <si>
    <t xml:space="preserve">Γκιουζέλη </t>
  </si>
  <si>
    <t xml:space="preserve">Μαρία </t>
  </si>
  <si>
    <t xml:space="preserve">Γαβριηλίδης </t>
  </si>
  <si>
    <t>Βασιλικη</t>
  </si>
  <si>
    <t>Παρασκευα</t>
  </si>
  <si>
    <t>Ραυτοπούλου</t>
  </si>
  <si>
    <t>Καλλιόπη</t>
  </si>
  <si>
    <t>Σουλτογιάννη</t>
  </si>
  <si>
    <t>Αικατερίνα</t>
  </si>
  <si>
    <t>Σπηλιωτοπούλου</t>
  </si>
  <si>
    <t>Χριστίνα Γαρυφαλλιά</t>
  </si>
  <si>
    <t>Ελευθεριάδη Ελευθερίου</t>
  </si>
  <si>
    <t>Σοφία</t>
  </si>
  <si>
    <t>Παπαδοπούλου</t>
  </si>
  <si>
    <t>Φούρκα</t>
  </si>
  <si>
    <t>Ελένη</t>
  </si>
  <si>
    <t xml:space="preserve">Τόδουλος  </t>
  </si>
  <si>
    <t>Νικόλαος,</t>
  </si>
  <si>
    <t>Ράλλης</t>
  </si>
  <si>
    <t>Ιωάννης</t>
  </si>
  <si>
    <t>Πούφλεα</t>
  </si>
  <si>
    <t xml:space="preserve">Δανιήλ </t>
  </si>
  <si>
    <t>Παραμάνα</t>
  </si>
  <si>
    <t xml:space="preserve">Ουρανία Ραφαέλα </t>
  </si>
  <si>
    <t>Δαμιανίδου</t>
  </si>
  <si>
    <t xml:space="preserve">Αναστασία  </t>
  </si>
  <si>
    <t>Κούκου</t>
  </si>
  <si>
    <t>Μαρία Αδαμαντία</t>
  </si>
  <si>
    <t>Παπαντωνοπούλου</t>
  </si>
  <si>
    <t xml:space="preserve">Πανόπουλος </t>
  </si>
  <si>
    <t xml:space="preserve">Γονιοπούλου Χρυσοβαλάντου </t>
  </si>
  <si>
    <t>Αναστασία,</t>
  </si>
  <si>
    <t>Μουρουζίδου,</t>
  </si>
  <si>
    <t>Σωτηρία</t>
  </si>
  <si>
    <t xml:space="preserve">Αγγέλης </t>
  </si>
  <si>
    <t xml:space="preserve">Ιωάννης Ευάγγελος </t>
  </si>
  <si>
    <t>Δημοσθένους</t>
  </si>
  <si>
    <t>Σταύρος</t>
  </si>
  <si>
    <t>Οικονόμου</t>
  </si>
  <si>
    <t>Ανδρέα</t>
  </si>
  <si>
    <t>Ζαφόλιας</t>
  </si>
  <si>
    <t>Δελτσίδης</t>
  </si>
  <si>
    <t>Νικόλαος</t>
  </si>
  <si>
    <t xml:space="preserve">Αξυπόλυτος  </t>
  </si>
  <si>
    <t>Ευάγγελος</t>
  </si>
  <si>
    <t xml:space="preserve">Αβατάγγελος  </t>
  </si>
  <si>
    <t>Χρήστος</t>
  </si>
  <si>
    <t>Καμπούρη</t>
  </si>
  <si>
    <t>Στεφανία</t>
  </si>
  <si>
    <t>Θεοδωρίδης</t>
  </si>
  <si>
    <t>Χριστοφής</t>
  </si>
  <si>
    <t>Μπεχτσά-Αναστασίου</t>
  </si>
  <si>
    <t>Σταυρούλα</t>
  </si>
  <si>
    <t>Μαλεγκάνου</t>
  </si>
  <si>
    <t>Ευαγγελία</t>
  </si>
  <si>
    <t xml:space="preserve">Μπαξεβανίδης </t>
  </si>
  <si>
    <t>Δημητρίου</t>
  </si>
  <si>
    <t>Αρετή</t>
  </si>
  <si>
    <t>Στημονιάρη</t>
  </si>
  <si>
    <t>Τατιανή</t>
  </si>
  <si>
    <t>Τζουβάρας</t>
  </si>
  <si>
    <t>Χαράλαμπος Αριστοτέλης</t>
  </si>
  <si>
    <t>Μπολμπασης</t>
  </si>
  <si>
    <t xml:space="preserve">Λουρίδας </t>
  </si>
  <si>
    <t>Θεόδωρος</t>
  </si>
  <si>
    <t>Κορωνίδης</t>
  </si>
  <si>
    <t>Κωνσταντίνο</t>
  </si>
  <si>
    <t>Τζουμανίκα</t>
  </si>
  <si>
    <t>Θεοδώρα</t>
  </si>
  <si>
    <t xml:space="preserve">Ψαρρά </t>
  </si>
  <si>
    <t xml:space="preserve">Ιωάννα </t>
  </si>
  <si>
    <t xml:space="preserve">Τσακαλίδου </t>
  </si>
  <si>
    <t xml:space="preserve">Μικαέλα </t>
  </si>
  <si>
    <t xml:space="preserve">Πετσαγγουράκης </t>
  </si>
  <si>
    <t>Χαράλαμπος</t>
  </si>
  <si>
    <t>Μαρινάκης</t>
  </si>
  <si>
    <t>Σταύρος Παναγιώτης</t>
  </si>
  <si>
    <t xml:space="preserve">Παπαγεωργίου </t>
  </si>
  <si>
    <t>Μελετίου</t>
  </si>
  <si>
    <t>Σωτήριος</t>
  </si>
  <si>
    <t xml:space="preserve">Μπαλάσκας  </t>
  </si>
  <si>
    <t>Ζλάτκος</t>
  </si>
  <si>
    <t xml:space="preserve">Νέστορας  </t>
  </si>
  <si>
    <t>Κυρίτση</t>
  </si>
  <si>
    <t xml:space="preserve">Γεωργία </t>
  </si>
  <si>
    <t xml:space="preserve">Κούτρας </t>
  </si>
  <si>
    <t xml:space="preserve">Αναστάσιος </t>
  </si>
  <si>
    <t xml:space="preserve">Παπαδημητρίου </t>
  </si>
  <si>
    <t xml:space="preserve">Ανδρέας </t>
  </si>
  <si>
    <t>Κόκκινος</t>
  </si>
  <si>
    <t>Ραφαηλία Χρυσούλα</t>
  </si>
  <si>
    <t xml:space="preserve">Θεοδωρίδης </t>
  </si>
  <si>
    <t xml:space="preserve">Πρόδρομος </t>
  </si>
  <si>
    <t xml:space="preserve">Βασιλούδια </t>
  </si>
  <si>
    <t xml:space="preserve">Σαραφιανός </t>
  </si>
  <si>
    <t xml:space="preserve">Ηλίας </t>
  </si>
  <si>
    <t xml:space="preserve">Κιουτσούκης </t>
  </si>
  <si>
    <t xml:space="preserve">Νικόλαος </t>
  </si>
  <si>
    <t xml:space="preserve">Πιτιακούδης </t>
  </si>
  <si>
    <t xml:space="preserve">Ζήσης </t>
  </si>
  <si>
    <t>Κακκάβα</t>
  </si>
  <si>
    <t xml:space="preserve">Φιλίππου </t>
  </si>
  <si>
    <t>Μερόπη</t>
  </si>
  <si>
    <t>Τσιούλκας</t>
  </si>
  <si>
    <t xml:space="preserve">Κοσμάς </t>
  </si>
  <si>
    <t>Παναγιώτης</t>
  </si>
  <si>
    <t>Πριοβόλου</t>
  </si>
  <si>
    <t xml:space="preserve">Μαρία-Ελένη  </t>
  </si>
  <si>
    <t>Μαυροειδή</t>
  </si>
  <si>
    <t xml:space="preserve">Παναγιώτα  </t>
  </si>
  <si>
    <t>Κοκονάς</t>
  </si>
  <si>
    <t xml:space="preserve"> Αργύρης</t>
  </si>
  <si>
    <t>Σταματάκης</t>
  </si>
  <si>
    <t xml:space="preserve"> Μιχάλης</t>
  </si>
  <si>
    <t xml:space="preserve">Καχριμάνης </t>
  </si>
  <si>
    <t xml:space="preserve">Τριαντάφυλλος </t>
  </si>
  <si>
    <t>Κιούση</t>
  </si>
  <si>
    <t xml:space="preserve">Ελένη </t>
  </si>
  <si>
    <t>Κωνσταντίνα</t>
  </si>
  <si>
    <t xml:space="preserve">Σκορδομπεκη </t>
  </si>
  <si>
    <t xml:space="preserve">Ιωάννα Ταξιαρχουλα </t>
  </si>
  <si>
    <t xml:space="preserve">Παρασύρη </t>
  </si>
  <si>
    <t>Καργίδης</t>
  </si>
  <si>
    <t xml:space="preserve">Κωνσταντίνος  </t>
  </si>
  <si>
    <t xml:space="preserve">Τόμου </t>
  </si>
  <si>
    <t xml:space="preserve">Μαργαρίτα </t>
  </si>
  <si>
    <t>Τσιτσιρίγγου</t>
  </si>
  <si>
    <t>Χρυσούλα</t>
  </si>
  <si>
    <t>Ντράχας</t>
  </si>
  <si>
    <t xml:space="preserve">Αθανάσιος </t>
  </si>
  <si>
    <t>Ζώτος</t>
  </si>
  <si>
    <t>Αριστείδης</t>
  </si>
  <si>
    <t>Κότσιρας</t>
  </si>
  <si>
    <t xml:space="preserve">Αγγελή </t>
  </si>
  <si>
    <t>Αγγελική</t>
  </si>
  <si>
    <t xml:space="preserve">Γερασιμίδη </t>
  </si>
  <si>
    <t xml:space="preserve">Παρτσακλός </t>
  </si>
  <si>
    <t xml:space="preserve">Ξενάκης </t>
  </si>
  <si>
    <t xml:space="preserve">Αντώνιος </t>
  </si>
  <si>
    <t xml:space="preserve">Μανασσής </t>
  </si>
  <si>
    <t xml:space="preserve">Ιωάννης </t>
  </si>
  <si>
    <t xml:space="preserve">Πριφτι </t>
  </si>
  <si>
    <t xml:space="preserve">Αντώνιο </t>
  </si>
  <si>
    <t>Ανδρεάδου</t>
  </si>
  <si>
    <t>Χάρις - Δέσποινα</t>
  </si>
  <si>
    <t>Σουπιού</t>
  </si>
  <si>
    <t>Μαρινίδου</t>
  </si>
  <si>
    <t>Χρυσάνθη</t>
  </si>
  <si>
    <t>Νικολάου</t>
  </si>
  <si>
    <t>Μπέτζιος</t>
  </si>
  <si>
    <t>Ραφαήλ</t>
  </si>
  <si>
    <t>Κρανιά</t>
  </si>
  <si>
    <t>Αθανασία</t>
  </si>
  <si>
    <t>Σαββίδης</t>
  </si>
  <si>
    <t>Βασίλειος</t>
  </si>
  <si>
    <t>Παπαιωαννου</t>
  </si>
  <si>
    <t xml:space="preserve">Νικος </t>
  </si>
  <si>
    <t xml:space="preserve">Μαυρωνάς </t>
  </si>
  <si>
    <t xml:space="preserve">Μεργιανιώτης </t>
  </si>
  <si>
    <t>Πέτρος</t>
  </si>
  <si>
    <t>Ζαμάνη</t>
  </si>
  <si>
    <t>Ραφαέλα</t>
  </si>
  <si>
    <t xml:space="preserve">Τάγκας </t>
  </si>
  <si>
    <t>Γαλερός</t>
  </si>
  <si>
    <t xml:space="preserve">Φώτης </t>
  </si>
  <si>
    <t xml:space="preserve">Κάλφα </t>
  </si>
  <si>
    <t>Αλεξιάδης</t>
  </si>
  <si>
    <t>Γκαύρος</t>
  </si>
  <si>
    <t xml:space="preserve">Δημήτριος </t>
  </si>
  <si>
    <t>Κατσιδήμα</t>
  </si>
  <si>
    <t>Αμαλία</t>
  </si>
  <si>
    <t>Κουτσογιαννακης</t>
  </si>
  <si>
    <t xml:space="preserve">Σταυρος Ραφαηλ </t>
  </si>
  <si>
    <t>Τσαμπη</t>
  </si>
  <si>
    <t xml:space="preserve">Αικατερινα </t>
  </si>
  <si>
    <t>Βουλγαράκης</t>
  </si>
  <si>
    <t>Λάμπρος Αλέξανδρος</t>
  </si>
  <si>
    <t>Τάμπου</t>
  </si>
  <si>
    <t>Δέσποινα</t>
  </si>
  <si>
    <t>Τσιούστα</t>
  </si>
  <si>
    <t>Ισιδώρα</t>
  </si>
  <si>
    <t>Χουσεϊν Ογλού</t>
  </si>
  <si>
    <t>Φαϊκά</t>
  </si>
  <si>
    <t>Κορνελάκης</t>
  </si>
  <si>
    <t>ΕΡΓΑΣΤΗΡΙΟ</t>
  </si>
  <si>
    <t>ΘΕΜΑ 1</t>
  </si>
  <si>
    <t>ΘΕΜΑ 2</t>
  </si>
  <si>
    <t>ΘΕΜΑ 3</t>
  </si>
  <si>
    <t>ΘΕΜΑ 4</t>
  </si>
  <si>
    <t>ΘΕΜΑ 5</t>
  </si>
  <si>
    <t>ΘΕΜΑΤΑ 1</t>
  </si>
  <si>
    <t>1Η ΠΡΟΟΔΟΣ</t>
  </si>
  <si>
    <t>ΘΕΜΑ 6</t>
  </si>
  <si>
    <t>ΘΕΜΑ 7</t>
  </si>
  <si>
    <t>ΘΕΜΑ 8</t>
  </si>
  <si>
    <t>ΘΕΜΑΤΑ 2</t>
  </si>
  <si>
    <t>2Η ΠΡΟΟΔΟΣ</t>
  </si>
  <si>
    <t>ΠΡΟΫΠΟΘΕΣΕΙΣ</t>
  </si>
  <si>
    <t>ΘΕΜΑ1</t>
  </si>
  <si>
    <t>ΣΥΝΟΛΟ</t>
  </si>
  <si>
    <t>Α1</t>
  </si>
  <si>
    <t>Π1</t>
  </si>
  <si>
    <t>Α2</t>
  </si>
  <si>
    <t>Π2</t>
  </si>
  <si>
    <t>Κασδερίδης</t>
  </si>
  <si>
    <t>Λεπιτκας</t>
  </si>
  <si>
    <t>Παύλος</t>
  </si>
  <si>
    <t>Ντάσιος</t>
  </si>
  <si>
    <t>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</si>
</sst>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0" fillId="0" borderId="0" xfId="0" applyFill="1"/>
    <xf numFmtId="0" fontId="1" fillId="3" borderId="0" xfId="0" applyFont="1" applyFill="1"/>
    <xf numFmtId="0" fontId="2" fillId="0" borderId="0" xfId="0" applyFont="1" applyFill="1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Fill="1"/>
    <xf numFmtId="164" fontId="0" fillId="0" borderId="0" xfId="0" applyNumberFormat="1" applyFill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0" borderId="0" xfId="0" applyFill="1" applyAlignment="1">
      <alignment horizontal="right"/>
    </xf>
    <xf numFmtId="2" fontId="2" fillId="0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"/>
  <sheetViews>
    <sheetView tabSelected="1" zoomScale="50" zoomScaleNormal="5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H12" sqref="AH12"/>
    </sheetView>
  </sheetViews>
  <sheetFormatPr defaultRowHeight="14.5" x14ac:dyDescent="0.35"/>
  <cols>
    <col min="1" max="1" width="6.54296875" bestFit="1" customWidth="1"/>
    <col min="2" max="2" width="21.90625" bestFit="1" customWidth="1"/>
    <col min="3" max="3" width="19.54296875" customWidth="1"/>
    <col min="4" max="4" width="8.08984375" bestFit="1" customWidth="1"/>
    <col min="5" max="5" width="11.90625" style="4" customWidth="1"/>
    <col min="10" max="10" width="10.08984375" style="6" bestFit="1" customWidth="1"/>
    <col min="11" max="12" width="8.7265625" style="12"/>
    <col min="13" max="13" width="8.7265625" style="11"/>
    <col min="18" max="18" width="10.08984375" style="6" bestFit="1" customWidth="1"/>
    <col min="19" max="20" width="8.7265625" style="12"/>
    <col min="21" max="21" width="8.7265625" style="11"/>
    <col min="26" max="26" width="8.7265625" style="6"/>
    <col min="30" max="30" width="13.1796875" style="6" bestFit="1" customWidth="1"/>
  </cols>
  <sheetData>
    <row r="1" spans="1:31" x14ac:dyDescent="0.35">
      <c r="A1" s="3"/>
      <c r="B1" s="3"/>
      <c r="C1" s="3"/>
      <c r="D1" s="3"/>
      <c r="E1" s="4" t="s">
        <v>262</v>
      </c>
      <c r="F1" s="3" t="s">
        <v>263</v>
      </c>
      <c r="G1" s="3" t="s">
        <v>264</v>
      </c>
      <c r="H1" s="3" t="s">
        <v>265</v>
      </c>
      <c r="I1" s="3" t="s">
        <v>266</v>
      </c>
      <c r="J1" s="5" t="s">
        <v>268</v>
      </c>
      <c r="K1" s="11" t="s">
        <v>269</v>
      </c>
      <c r="L1" s="11"/>
      <c r="N1" s="3" t="s">
        <v>267</v>
      </c>
      <c r="O1" s="3" t="s">
        <v>270</v>
      </c>
      <c r="P1" s="3" t="s">
        <v>271</v>
      </c>
      <c r="Q1" s="3" t="s">
        <v>272</v>
      </c>
      <c r="R1" s="5" t="s">
        <v>273</v>
      </c>
      <c r="S1" s="11" t="s">
        <v>274</v>
      </c>
      <c r="T1" s="11"/>
      <c r="V1" s="6" t="s">
        <v>275</v>
      </c>
      <c r="AC1" s="6"/>
      <c r="AD1" s="6" t="s">
        <v>286</v>
      </c>
    </row>
    <row r="2" spans="1:31" x14ac:dyDescent="0.35">
      <c r="A2" s="3"/>
      <c r="B2" s="3"/>
      <c r="C2" s="3"/>
      <c r="D2" s="3"/>
      <c r="F2" s="3"/>
      <c r="G2" s="3"/>
      <c r="H2" s="3"/>
      <c r="I2" s="3"/>
      <c r="J2" s="5"/>
      <c r="K2" s="11" t="s">
        <v>276</v>
      </c>
      <c r="L2" s="11" t="s">
        <v>264</v>
      </c>
      <c r="M2" s="11" t="s">
        <v>277</v>
      </c>
      <c r="N2" s="3"/>
      <c r="O2" s="3"/>
      <c r="P2" s="3"/>
      <c r="Q2" s="3"/>
      <c r="R2" s="5"/>
      <c r="S2" s="11" t="s">
        <v>276</v>
      </c>
      <c r="T2" s="11" t="s">
        <v>264</v>
      </c>
      <c r="U2" s="11" t="s">
        <v>277</v>
      </c>
      <c r="V2" s="5" t="s">
        <v>278</v>
      </c>
      <c r="W2" s="5" t="s">
        <v>279</v>
      </c>
      <c r="X2" s="5" t="s">
        <v>280</v>
      </c>
      <c r="Y2" s="5" t="s">
        <v>281</v>
      </c>
      <c r="AC2" s="6"/>
    </row>
    <row r="3" spans="1:31" x14ac:dyDescent="0.35">
      <c r="A3" s="3"/>
      <c r="B3" s="3"/>
      <c r="C3" s="3"/>
      <c r="D3" s="3"/>
      <c r="F3" s="3"/>
      <c r="G3" s="3"/>
      <c r="H3" s="3"/>
      <c r="I3" s="3"/>
      <c r="J3" s="5"/>
      <c r="K3" s="11"/>
      <c r="L3" s="11"/>
      <c r="N3" s="3"/>
      <c r="O3" s="3"/>
      <c r="P3" s="3"/>
      <c r="Q3" s="3"/>
      <c r="R3" s="5"/>
      <c r="S3" s="11"/>
      <c r="T3" s="11"/>
      <c r="V3">
        <f>SUM(V5:V230)</f>
        <v>98</v>
      </c>
      <c r="W3">
        <f>SUM(W5:W230)</f>
        <v>91</v>
      </c>
      <c r="X3">
        <f>SUM(X5:X230)</f>
        <v>46</v>
      </c>
      <c r="Y3">
        <f>SUM(Y5:Y230)</f>
        <v>64</v>
      </c>
      <c r="Z3"/>
      <c r="AA3">
        <f>SUM(AA5:AA230)</f>
        <v>27</v>
      </c>
      <c r="AB3">
        <f>SUM(AB5:AB230)</f>
        <v>130</v>
      </c>
      <c r="AC3" s="6"/>
      <c r="AD3">
        <f>MAX(AD5:AD230)</f>
        <v>9.1999999999999993</v>
      </c>
    </row>
    <row r="4" spans="1:31" x14ac:dyDescent="0.35">
      <c r="A4" s="3"/>
      <c r="B4" s="3"/>
      <c r="C4" s="3"/>
      <c r="D4" s="3"/>
      <c r="F4" s="3"/>
      <c r="G4" s="3"/>
      <c r="H4" s="3"/>
      <c r="I4" s="3"/>
      <c r="J4" s="5"/>
      <c r="K4" s="11"/>
      <c r="L4" s="11"/>
      <c r="N4" s="3"/>
      <c r="O4" s="3"/>
      <c r="P4" s="3"/>
      <c r="Q4" s="3"/>
      <c r="R4" s="5"/>
      <c r="S4" s="11"/>
      <c r="T4" s="11"/>
      <c r="AA4" s="7"/>
      <c r="AC4" s="6"/>
    </row>
    <row r="5" spans="1:31" x14ac:dyDescent="0.35">
      <c r="A5" s="3">
        <v>39</v>
      </c>
      <c r="B5" s="3" t="s">
        <v>123</v>
      </c>
      <c r="C5" s="3" t="s">
        <v>124</v>
      </c>
      <c r="D5" s="3">
        <v>151472</v>
      </c>
      <c r="F5" s="3"/>
      <c r="G5" s="3"/>
      <c r="H5" s="3"/>
      <c r="I5" s="3"/>
      <c r="J5" s="9">
        <f t="shared" ref="J5:J36" si="0">(F5+G5+H5+I5)/40</f>
        <v>0</v>
      </c>
      <c r="M5" s="11">
        <f t="shared" ref="M5:M36" si="1">(K5+L5)/10</f>
        <v>0</v>
      </c>
      <c r="N5" s="3"/>
      <c r="O5" s="3"/>
      <c r="P5" s="3"/>
      <c r="Q5" s="3"/>
      <c r="R5" s="9">
        <f t="shared" ref="R5:R36" si="2">(N5+O5+P5+Q5)/40</f>
        <v>0</v>
      </c>
      <c r="U5" s="11">
        <f t="shared" ref="U5:U36" si="3">(S5+T5)/10</f>
        <v>0</v>
      </c>
      <c r="V5" s="3">
        <f t="shared" ref="V5:V36" si="4">IF(J5&lt;0.5,0,1)</f>
        <v>0</v>
      </c>
      <c r="W5" s="3">
        <f t="shared" ref="W5:W36" si="5">IF(M5&lt;1.5,0,1)</f>
        <v>0</v>
      </c>
      <c r="X5" s="3">
        <f t="shared" ref="X5:X36" si="6">IF(R5&lt;0.5,0,1)</f>
        <v>0</v>
      </c>
      <c r="Y5" s="3">
        <f t="shared" ref="Y5:Y36" si="7">IF(U5&lt;1.5,0,1)</f>
        <v>0</v>
      </c>
      <c r="Z5" s="5">
        <f t="shared" ref="Z5:Z36" si="8">SUM(V5:Y5)</f>
        <v>0</v>
      </c>
      <c r="AA5" s="3">
        <f t="shared" ref="AA5:AA36" si="9">IF(Z5=4,1,0)</f>
        <v>0</v>
      </c>
      <c r="AB5">
        <f>IF(AC5&gt;0,1,0)</f>
        <v>0</v>
      </c>
      <c r="AC5" s="10">
        <f>IF(E5&gt;0,0.1*E5+0.9*(J5+M5+R5+U5),J5+M5+R5+U5)</f>
        <v>0</v>
      </c>
      <c r="AD5" s="5">
        <f>IF(AA5=1,AC5,0)</f>
        <v>0</v>
      </c>
      <c r="AE5" s="5">
        <f t="shared" ref="AE5:AE36" si="10">AD5*10/9.2</f>
        <v>0</v>
      </c>
    </row>
    <row r="6" spans="1:31" x14ac:dyDescent="0.35">
      <c r="A6" s="3">
        <v>75</v>
      </c>
      <c r="B6" s="3" t="s">
        <v>211</v>
      </c>
      <c r="C6" s="3" t="s">
        <v>212</v>
      </c>
      <c r="D6" s="3">
        <v>151649</v>
      </c>
      <c r="E6" s="4">
        <v>9</v>
      </c>
      <c r="F6" s="3">
        <v>9</v>
      </c>
      <c r="G6" s="3">
        <v>1</v>
      </c>
      <c r="H6" s="3">
        <v>9</v>
      </c>
      <c r="I6" s="3">
        <v>10</v>
      </c>
      <c r="J6" s="9">
        <f t="shared" si="0"/>
        <v>0.72499999999999998</v>
      </c>
      <c r="K6" s="12">
        <v>20</v>
      </c>
      <c r="L6" s="12">
        <v>15</v>
      </c>
      <c r="M6" s="11">
        <f t="shared" si="1"/>
        <v>3.5</v>
      </c>
      <c r="N6" s="3">
        <v>7</v>
      </c>
      <c r="O6" s="3">
        <v>0</v>
      </c>
      <c r="P6" s="3"/>
      <c r="Q6" s="3">
        <v>0</v>
      </c>
      <c r="R6" s="9">
        <f t="shared" si="2"/>
        <v>0.17499999999999999</v>
      </c>
      <c r="S6" s="12">
        <v>18</v>
      </c>
      <c r="T6" s="12">
        <v>8</v>
      </c>
      <c r="U6" s="11">
        <f t="shared" si="3"/>
        <v>2.6</v>
      </c>
      <c r="V6" s="3">
        <f t="shared" si="4"/>
        <v>1</v>
      </c>
      <c r="W6" s="3">
        <f t="shared" si="5"/>
        <v>1</v>
      </c>
      <c r="X6" s="3">
        <f t="shared" si="6"/>
        <v>0</v>
      </c>
      <c r="Y6" s="3">
        <f t="shared" si="7"/>
        <v>1</v>
      </c>
      <c r="Z6" s="5">
        <f t="shared" si="8"/>
        <v>3</v>
      </c>
      <c r="AA6" s="3">
        <f t="shared" si="9"/>
        <v>0</v>
      </c>
      <c r="AB6">
        <f t="shared" ref="AB6:AB69" si="11">IF(AC6&gt;0,1,0)</f>
        <v>1</v>
      </c>
      <c r="AC6" s="10">
        <f>IF(E6&gt;0,0.1*E6+0.9*(J6+M6+R6+U6),J6+M6+R6+U6)</f>
        <v>7.2</v>
      </c>
      <c r="AD6" s="5">
        <f>IF(AA6=1,AC6,0)</f>
        <v>0</v>
      </c>
      <c r="AE6" s="5">
        <f t="shared" si="10"/>
        <v>0</v>
      </c>
    </row>
    <row r="7" spans="1:31" x14ac:dyDescent="0.35">
      <c r="A7" s="3">
        <v>36</v>
      </c>
      <c r="B7" s="3" t="s">
        <v>112</v>
      </c>
      <c r="C7" s="3" t="s">
        <v>113</v>
      </c>
      <c r="D7" s="3">
        <v>151765</v>
      </c>
      <c r="E7" s="4">
        <v>7</v>
      </c>
      <c r="F7" s="3">
        <v>10</v>
      </c>
      <c r="G7" s="3">
        <v>8</v>
      </c>
      <c r="H7" s="3">
        <v>10</v>
      </c>
      <c r="I7" s="3">
        <v>5</v>
      </c>
      <c r="J7" s="9">
        <f t="shared" si="0"/>
        <v>0.82499999999999996</v>
      </c>
      <c r="K7" s="12">
        <v>3</v>
      </c>
      <c r="L7" s="12">
        <v>3</v>
      </c>
      <c r="M7" s="11">
        <f t="shared" si="1"/>
        <v>0.6</v>
      </c>
      <c r="N7" s="3"/>
      <c r="O7" s="3"/>
      <c r="P7" s="3"/>
      <c r="Q7" s="3"/>
      <c r="R7" s="9">
        <f t="shared" si="2"/>
        <v>0</v>
      </c>
      <c r="U7" s="11">
        <f t="shared" si="3"/>
        <v>0</v>
      </c>
      <c r="V7" s="3">
        <f t="shared" si="4"/>
        <v>1</v>
      </c>
      <c r="W7" s="3">
        <f t="shared" si="5"/>
        <v>0</v>
      </c>
      <c r="X7" s="3">
        <f t="shared" si="6"/>
        <v>0</v>
      </c>
      <c r="Y7" s="3">
        <f t="shared" si="7"/>
        <v>0</v>
      </c>
      <c r="Z7" s="5">
        <f t="shared" si="8"/>
        <v>1</v>
      </c>
      <c r="AA7" s="3">
        <f t="shared" si="9"/>
        <v>0</v>
      </c>
      <c r="AB7">
        <f t="shared" si="11"/>
        <v>1</v>
      </c>
      <c r="AC7" s="10">
        <f>IF(E7&gt;0,0.1*E7+0.9*(J7+M7+R7+U7),J7+M7+R7+U7)</f>
        <v>1.9824999999999999</v>
      </c>
      <c r="AD7" s="5">
        <f>IF(AA7=1,AC7,0)</f>
        <v>0</v>
      </c>
      <c r="AE7" s="5">
        <f t="shared" si="10"/>
        <v>0</v>
      </c>
    </row>
    <row r="8" spans="1:31" x14ac:dyDescent="0.35">
      <c r="A8" s="3">
        <v>21</v>
      </c>
      <c r="B8" s="3" t="s">
        <v>73</v>
      </c>
      <c r="C8" s="3" t="s">
        <v>35</v>
      </c>
      <c r="D8" s="3">
        <v>151696</v>
      </c>
      <c r="E8" s="4">
        <v>7</v>
      </c>
      <c r="F8" s="3">
        <v>10</v>
      </c>
      <c r="G8" s="3">
        <v>10</v>
      </c>
      <c r="H8" s="3">
        <v>10</v>
      </c>
      <c r="I8" s="3">
        <v>10</v>
      </c>
      <c r="J8" s="9">
        <f t="shared" si="0"/>
        <v>1</v>
      </c>
      <c r="K8" s="12">
        <v>20</v>
      </c>
      <c r="L8" s="12">
        <v>15</v>
      </c>
      <c r="M8" s="11">
        <f t="shared" si="1"/>
        <v>3.5</v>
      </c>
      <c r="N8" s="3">
        <v>10</v>
      </c>
      <c r="O8" s="3">
        <v>10</v>
      </c>
      <c r="P8" s="3">
        <v>7</v>
      </c>
      <c r="Q8" s="3">
        <v>9</v>
      </c>
      <c r="R8" s="9">
        <f t="shared" si="2"/>
        <v>0.9</v>
      </c>
      <c r="S8" s="12">
        <v>18</v>
      </c>
      <c r="T8" s="12">
        <v>12</v>
      </c>
      <c r="U8" s="11">
        <f t="shared" si="3"/>
        <v>3</v>
      </c>
      <c r="V8" s="3">
        <f t="shared" si="4"/>
        <v>1</v>
      </c>
      <c r="W8" s="3">
        <f t="shared" si="5"/>
        <v>1</v>
      </c>
      <c r="X8" s="3">
        <f t="shared" si="6"/>
        <v>1</v>
      </c>
      <c r="Y8" s="3">
        <f t="shared" si="7"/>
        <v>1</v>
      </c>
      <c r="Z8" s="5">
        <f t="shared" si="8"/>
        <v>4</v>
      </c>
      <c r="AA8" s="3">
        <f t="shared" si="9"/>
        <v>1</v>
      </c>
      <c r="AB8">
        <f t="shared" si="11"/>
        <v>1</v>
      </c>
      <c r="AC8" s="10">
        <f>IF(E8&gt;0,0.1*E8+0.9*(J8+M8+R8+U8),J8+M8+R8+U8)</f>
        <v>8.26</v>
      </c>
      <c r="AD8" s="5">
        <f>IF(AA8=1,AC8,0)</f>
        <v>8.26</v>
      </c>
      <c r="AE8" s="15">
        <f>AD8*10/9.2</f>
        <v>8.9782608695652169</v>
      </c>
    </row>
    <row r="9" spans="1:31" x14ac:dyDescent="0.35">
      <c r="A9" s="3">
        <v>21</v>
      </c>
      <c r="B9" s="3" t="s">
        <v>74</v>
      </c>
      <c r="C9" s="3" t="s">
        <v>75</v>
      </c>
      <c r="D9" s="3">
        <v>151646</v>
      </c>
      <c r="E9" s="4">
        <v>8</v>
      </c>
      <c r="F9" s="3">
        <v>10</v>
      </c>
      <c r="G9" s="3">
        <v>10</v>
      </c>
      <c r="H9" s="3">
        <v>10</v>
      </c>
      <c r="I9" s="3">
        <v>10</v>
      </c>
      <c r="J9" s="9">
        <f t="shared" si="0"/>
        <v>1</v>
      </c>
      <c r="K9" s="12">
        <v>18</v>
      </c>
      <c r="L9" s="12">
        <v>15</v>
      </c>
      <c r="M9" s="11">
        <f t="shared" si="1"/>
        <v>3.3</v>
      </c>
      <c r="N9" s="3">
        <v>10</v>
      </c>
      <c r="O9" s="3">
        <v>10</v>
      </c>
      <c r="P9" s="3">
        <v>7</v>
      </c>
      <c r="Q9" s="3">
        <v>9</v>
      </c>
      <c r="R9" s="9">
        <f t="shared" si="2"/>
        <v>0.9</v>
      </c>
      <c r="S9" s="12">
        <v>17</v>
      </c>
      <c r="T9" s="12">
        <v>12</v>
      </c>
      <c r="U9" s="11">
        <f t="shared" si="3"/>
        <v>2.9</v>
      </c>
      <c r="V9" s="3">
        <f t="shared" si="4"/>
        <v>1</v>
      </c>
      <c r="W9" s="3">
        <f t="shared" si="5"/>
        <v>1</v>
      </c>
      <c r="X9" s="3">
        <f t="shared" si="6"/>
        <v>1</v>
      </c>
      <c r="Y9" s="3">
        <f t="shared" si="7"/>
        <v>1</v>
      </c>
      <c r="Z9" s="5">
        <f t="shared" si="8"/>
        <v>4</v>
      </c>
      <c r="AA9" s="3">
        <f t="shared" si="9"/>
        <v>1</v>
      </c>
      <c r="AB9">
        <f t="shared" si="11"/>
        <v>1</v>
      </c>
      <c r="AC9" s="10">
        <f>IF(E9&gt;0,0.1*E9+0.9*(J9+M9+R9+U9),J9+M9+R9+U9)</f>
        <v>8.09</v>
      </c>
      <c r="AD9" s="5">
        <f>IF(AA9=1,AC9,0)</f>
        <v>8.09</v>
      </c>
      <c r="AE9" s="15">
        <f t="shared" si="10"/>
        <v>8.7934782608695663</v>
      </c>
    </row>
    <row r="10" spans="1:31" x14ac:dyDescent="0.35">
      <c r="A10" s="3">
        <v>89</v>
      </c>
      <c r="B10" s="3" t="s">
        <v>244</v>
      </c>
      <c r="C10" s="3" t="s">
        <v>173</v>
      </c>
      <c r="D10" s="3">
        <v>151538</v>
      </c>
      <c r="F10" s="3"/>
      <c r="G10" s="3"/>
      <c r="H10" s="3"/>
      <c r="I10" s="3"/>
      <c r="J10" s="9">
        <f t="shared" si="0"/>
        <v>0</v>
      </c>
      <c r="M10" s="11">
        <f t="shared" si="1"/>
        <v>0</v>
      </c>
      <c r="N10" s="3"/>
      <c r="O10" s="3"/>
      <c r="P10" s="3"/>
      <c r="Q10" s="3"/>
      <c r="R10" s="9">
        <f t="shared" si="2"/>
        <v>0</v>
      </c>
      <c r="U10" s="11">
        <f t="shared" si="3"/>
        <v>0</v>
      </c>
      <c r="V10" s="3">
        <f t="shared" si="4"/>
        <v>0</v>
      </c>
      <c r="W10" s="3">
        <f t="shared" si="5"/>
        <v>0</v>
      </c>
      <c r="X10" s="3">
        <f t="shared" si="6"/>
        <v>0</v>
      </c>
      <c r="Y10" s="3">
        <f t="shared" si="7"/>
        <v>0</v>
      </c>
      <c r="Z10" s="5">
        <f t="shared" si="8"/>
        <v>0</v>
      </c>
      <c r="AA10" s="3">
        <f t="shared" si="9"/>
        <v>0</v>
      </c>
      <c r="AB10">
        <f t="shared" si="11"/>
        <v>0</v>
      </c>
      <c r="AC10" s="10">
        <f>IF(E10&gt;0,0.1*E10+0.9*(J10+M10+R10+U10),J10+M10+R10+U10)</f>
        <v>0</v>
      </c>
      <c r="AD10" s="5">
        <f>IF(AA10=1,AC10,0)</f>
        <v>0</v>
      </c>
      <c r="AE10" s="5">
        <f t="shared" si="10"/>
        <v>0</v>
      </c>
    </row>
    <row r="11" spans="1:31" x14ac:dyDescent="0.35">
      <c r="A11" s="3">
        <v>78</v>
      </c>
      <c r="B11" s="3" t="s">
        <v>221</v>
      </c>
      <c r="C11" s="3" t="s">
        <v>222</v>
      </c>
      <c r="D11" s="3">
        <v>151076</v>
      </c>
      <c r="F11" s="3"/>
      <c r="G11" s="3"/>
      <c r="H11" s="3"/>
      <c r="I11" s="3"/>
      <c r="J11" s="9">
        <f t="shared" si="0"/>
        <v>0</v>
      </c>
      <c r="M11" s="11">
        <f t="shared" si="1"/>
        <v>0</v>
      </c>
      <c r="N11" s="3"/>
      <c r="O11" s="3"/>
      <c r="P11" s="3"/>
      <c r="Q11" s="3"/>
      <c r="R11" s="9">
        <f t="shared" si="2"/>
        <v>0</v>
      </c>
      <c r="U11" s="11">
        <f t="shared" si="3"/>
        <v>0</v>
      </c>
      <c r="V11" s="3">
        <f t="shared" si="4"/>
        <v>0</v>
      </c>
      <c r="W11" s="3">
        <f t="shared" si="5"/>
        <v>0</v>
      </c>
      <c r="X11" s="3">
        <f t="shared" si="6"/>
        <v>0</v>
      </c>
      <c r="Y11" s="3">
        <f t="shared" si="7"/>
        <v>0</v>
      </c>
      <c r="Z11" s="5">
        <f t="shared" si="8"/>
        <v>0</v>
      </c>
      <c r="AA11" s="3">
        <f t="shared" si="9"/>
        <v>0</v>
      </c>
      <c r="AB11">
        <f t="shared" si="11"/>
        <v>0</v>
      </c>
      <c r="AC11" s="10">
        <f>IF(E11&gt;0,0.1*E11+0.9*(J11+M11+R11+U11),J11+M11+R11+U11)</f>
        <v>0</v>
      </c>
      <c r="AD11" s="5">
        <f>IF(AA11=1,AC11,0)</f>
        <v>0</v>
      </c>
      <c r="AE11" s="5">
        <f t="shared" si="10"/>
        <v>0</v>
      </c>
    </row>
    <row r="12" spans="1:31" x14ac:dyDescent="0.35">
      <c r="A12" s="3">
        <v>22</v>
      </c>
      <c r="B12" s="3" t="s">
        <v>76</v>
      </c>
      <c r="C12" s="3" t="s">
        <v>77</v>
      </c>
      <c r="D12" s="3">
        <v>151695</v>
      </c>
      <c r="E12" s="4">
        <v>7</v>
      </c>
      <c r="F12" s="3">
        <v>10</v>
      </c>
      <c r="G12" s="3">
        <v>10</v>
      </c>
      <c r="H12" s="3">
        <v>10</v>
      </c>
      <c r="I12" s="3">
        <v>10</v>
      </c>
      <c r="J12" s="9">
        <f t="shared" si="0"/>
        <v>1</v>
      </c>
      <c r="K12" s="12">
        <v>18</v>
      </c>
      <c r="L12" s="12">
        <v>17</v>
      </c>
      <c r="M12" s="11">
        <f t="shared" si="1"/>
        <v>3.5</v>
      </c>
      <c r="N12" s="3">
        <v>7</v>
      </c>
      <c r="O12" s="3">
        <v>10</v>
      </c>
      <c r="P12" s="3">
        <v>8</v>
      </c>
      <c r="Q12" s="3"/>
      <c r="R12" s="9">
        <f t="shared" si="2"/>
        <v>0.625</v>
      </c>
      <c r="S12" s="12">
        <v>18</v>
      </c>
      <c r="T12" s="12">
        <v>13</v>
      </c>
      <c r="U12" s="11">
        <f t="shared" si="3"/>
        <v>3.1</v>
      </c>
      <c r="V12" s="3">
        <f t="shared" si="4"/>
        <v>1</v>
      </c>
      <c r="W12" s="3">
        <f t="shared" si="5"/>
        <v>1</v>
      </c>
      <c r="X12" s="3">
        <f t="shared" si="6"/>
        <v>1</v>
      </c>
      <c r="Y12" s="3">
        <f t="shared" si="7"/>
        <v>1</v>
      </c>
      <c r="Z12" s="5">
        <f t="shared" si="8"/>
        <v>4</v>
      </c>
      <c r="AA12" s="3">
        <f t="shared" si="9"/>
        <v>1</v>
      </c>
      <c r="AB12">
        <f t="shared" si="11"/>
        <v>1</v>
      </c>
      <c r="AC12" s="10">
        <f>IF(E12&gt;0,0.1*E12+0.9*(J12+M12+R12+U12),J12+M12+R12+U12)</f>
        <v>8.1024999999999991</v>
      </c>
      <c r="AD12" s="15">
        <f>IF(AA12=1,AC12,0)</f>
        <v>8.1024999999999991</v>
      </c>
      <c r="AE12" s="15">
        <f t="shared" si="10"/>
        <v>8.8070652173913047</v>
      </c>
    </row>
    <row r="13" spans="1:31" x14ac:dyDescent="0.35">
      <c r="A13">
        <v>3</v>
      </c>
      <c r="B13" t="s">
        <v>10</v>
      </c>
      <c r="C13" t="s">
        <v>11</v>
      </c>
      <c r="D13">
        <v>151770</v>
      </c>
      <c r="E13" s="4">
        <v>8</v>
      </c>
      <c r="F13">
        <v>7</v>
      </c>
      <c r="G13">
        <v>0</v>
      </c>
      <c r="H13">
        <v>7</v>
      </c>
      <c r="I13">
        <v>2.5</v>
      </c>
      <c r="J13" s="8">
        <f t="shared" si="0"/>
        <v>0.41249999999999998</v>
      </c>
      <c r="K13" s="12">
        <v>12</v>
      </c>
      <c r="L13" s="12">
        <v>14</v>
      </c>
      <c r="M13" s="11">
        <f t="shared" si="1"/>
        <v>2.6</v>
      </c>
      <c r="N13">
        <v>4</v>
      </c>
      <c r="R13" s="8">
        <f t="shared" si="2"/>
        <v>0.1</v>
      </c>
      <c r="S13" s="12">
        <v>14</v>
      </c>
      <c r="T13" s="12">
        <v>2</v>
      </c>
      <c r="U13" s="11">
        <f t="shared" si="3"/>
        <v>1.6</v>
      </c>
      <c r="V13">
        <f t="shared" si="4"/>
        <v>0</v>
      </c>
      <c r="W13">
        <f t="shared" si="5"/>
        <v>1</v>
      </c>
      <c r="X13">
        <f t="shared" si="6"/>
        <v>0</v>
      </c>
      <c r="Y13">
        <f t="shared" si="7"/>
        <v>1</v>
      </c>
      <c r="Z13" s="6">
        <f t="shared" si="8"/>
        <v>2</v>
      </c>
      <c r="AA13">
        <f t="shared" si="9"/>
        <v>0</v>
      </c>
      <c r="AB13">
        <f t="shared" si="11"/>
        <v>1</v>
      </c>
      <c r="AC13" s="10">
        <f>IF(E13&gt;0,0.1*E13+0.9*(J13+M13+R13+U13),J13+M13+R13+U13)</f>
        <v>5.0412500000000007</v>
      </c>
      <c r="AD13" s="6">
        <f>IF(AA13=1,AC13,0)</f>
        <v>0</v>
      </c>
      <c r="AE13" s="6">
        <f t="shared" si="10"/>
        <v>0</v>
      </c>
    </row>
    <row r="14" spans="1:31" x14ac:dyDescent="0.35">
      <c r="A14" s="3">
        <v>39</v>
      </c>
      <c r="B14" s="3" t="s">
        <v>121</v>
      </c>
      <c r="C14" s="3" t="s">
        <v>122</v>
      </c>
      <c r="D14" s="3">
        <v>151482</v>
      </c>
      <c r="F14" s="3"/>
      <c r="G14" s="3"/>
      <c r="H14" s="3"/>
      <c r="I14" s="3"/>
      <c r="J14" s="9">
        <f t="shared" si="0"/>
        <v>0</v>
      </c>
      <c r="M14" s="11">
        <f t="shared" si="1"/>
        <v>0</v>
      </c>
      <c r="N14" s="3"/>
      <c r="O14" s="3"/>
      <c r="P14" s="3"/>
      <c r="Q14" s="3"/>
      <c r="R14" s="9">
        <f t="shared" si="2"/>
        <v>0</v>
      </c>
      <c r="U14" s="11">
        <f t="shared" si="3"/>
        <v>0</v>
      </c>
      <c r="V14" s="3">
        <f t="shared" si="4"/>
        <v>0</v>
      </c>
      <c r="W14" s="3">
        <f t="shared" si="5"/>
        <v>0</v>
      </c>
      <c r="X14" s="3">
        <f t="shared" si="6"/>
        <v>0</v>
      </c>
      <c r="Y14" s="3">
        <f t="shared" si="7"/>
        <v>0</v>
      </c>
      <c r="Z14" s="5">
        <f t="shared" si="8"/>
        <v>0</v>
      </c>
      <c r="AA14" s="3">
        <f t="shared" si="9"/>
        <v>0</v>
      </c>
      <c r="AB14">
        <f t="shared" si="11"/>
        <v>0</v>
      </c>
      <c r="AC14" s="10">
        <f>IF(E14&gt;0,0.1*E14+0.9*(J14+M14+R14+U14),J14+M14+R14+U14)</f>
        <v>0</v>
      </c>
      <c r="AD14" s="5">
        <f>IF(AA14=1,AC14,0)</f>
        <v>0</v>
      </c>
      <c r="AE14" s="5">
        <f t="shared" si="10"/>
        <v>0</v>
      </c>
    </row>
    <row r="15" spans="1:31" x14ac:dyDescent="0.35">
      <c r="A15" s="3">
        <v>24</v>
      </c>
      <c r="B15" s="3" t="s">
        <v>81</v>
      </c>
      <c r="C15" s="3" t="s">
        <v>82</v>
      </c>
      <c r="D15" s="3">
        <v>151764</v>
      </c>
      <c r="F15" s="3"/>
      <c r="G15" s="3"/>
      <c r="H15" s="3"/>
      <c r="I15" s="3"/>
      <c r="J15" s="9">
        <f t="shared" si="0"/>
        <v>0</v>
      </c>
      <c r="M15" s="11">
        <f t="shared" si="1"/>
        <v>0</v>
      </c>
      <c r="N15" s="3"/>
      <c r="O15" s="3"/>
      <c r="P15" s="3"/>
      <c r="Q15" s="3"/>
      <c r="R15" s="9">
        <f t="shared" si="2"/>
        <v>0</v>
      </c>
      <c r="U15" s="11">
        <f t="shared" si="3"/>
        <v>0</v>
      </c>
      <c r="V15" s="3">
        <f t="shared" si="4"/>
        <v>0</v>
      </c>
      <c r="W15" s="3">
        <f t="shared" si="5"/>
        <v>0</v>
      </c>
      <c r="X15" s="3">
        <f t="shared" si="6"/>
        <v>0</v>
      </c>
      <c r="Y15" s="3">
        <f t="shared" si="7"/>
        <v>0</v>
      </c>
      <c r="Z15" s="5">
        <f t="shared" si="8"/>
        <v>0</v>
      </c>
      <c r="AA15" s="3">
        <f t="shared" si="9"/>
        <v>0</v>
      </c>
      <c r="AB15">
        <f t="shared" si="11"/>
        <v>0</v>
      </c>
      <c r="AC15" s="10">
        <f>IF(E15&gt;0,0.1*E15+0.9*(J15+M15+R15+U15),J15+M15+R15+U15)</f>
        <v>0</v>
      </c>
      <c r="AD15" s="5">
        <f>IF(AA15=1,AC15,0)</f>
        <v>0</v>
      </c>
      <c r="AE15" s="5">
        <f t="shared" si="10"/>
        <v>0</v>
      </c>
    </row>
    <row r="16" spans="1:31" x14ac:dyDescent="0.35">
      <c r="A16" s="3">
        <v>58</v>
      </c>
      <c r="B16" s="3" t="s">
        <v>171</v>
      </c>
      <c r="C16" s="3" t="s">
        <v>44</v>
      </c>
      <c r="D16" s="3">
        <v>151755</v>
      </c>
      <c r="E16" s="4">
        <v>9</v>
      </c>
      <c r="F16" s="3">
        <v>2</v>
      </c>
      <c r="G16" s="3">
        <v>0</v>
      </c>
      <c r="H16" s="3"/>
      <c r="I16" s="3">
        <v>10</v>
      </c>
      <c r="J16" s="9">
        <f t="shared" si="0"/>
        <v>0.3</v>
      </c>
      <c r="K16" s="12">
        <v>16</v>
      </c>
      <c r="L16" s="12">
        <v>6</v>
      </c>
      <c r="M16" s="11">
        <f t="shared" si="1"/>
        <v>2.2000000000000002</v>
      </c>
      <c r="N16" s="3">
        <v>8</v>
      </c>
      <c r="O16" s="3"/>
      <c r="P16" s="3"/>
      <c r="Q16" s="3"/>
      <c r="R16" s="9">
        <f t="shared" si="2"/>
        <v>0.2</v>
      </c>
      <c r="S16" s="12">
        <v>2</v>
      </c>
      <c r="U16" s="11">
        <f t="shared" si="3"/>
        <v>0.2</v>
      </c>
      <c r="V16" s="3">
        <f t="shared" si="4"/>
        <v>0</v>
      </c>
      <c r="W16" s="3">
        <f t="shared" si="5"/>
        <v>1</v>
      </c>
      <c r="X16" s="3">
        <f t="shared" si="6"/>
        <v>0</v>
      </c>
      <c r="Y16" s="3">
        <f t="shared" si="7"/>
        <v>0</v>
      </c>
      <c r="Z16" s="5">
        <f t="shared" si="8"/>
        <v>1</v>
      </c>
      <c r="AA16" s="3">
        <f t="shared" si="9"/>
        <v>0</v>
      </c>
      <c r="AB16">
        <f t="shared" si="11"/>
        <v>1</v>
      </c>
      <c r="AC16" s="10">
        <f>IF(E16&gt;0,0.1*E16+0.9*(J16+M16+R16+U16),J16+M16+R16+U16)</f>
        <v>3.5100000000000002</v>
      </c>
      <c r="AD16" s="5">
        <f>IF(AA16=1,AC16,0)</f>
        <v>0</v>
      </c>
      <c r="AE16" s="5">
        <f t="shared" si="10"/>
        <v>0</v>
      </c>
    </row>
    <row r="17" spans="1:31" x14ac:dyDescent="0.35">
      <c r="A17" s="3">
        <v>20</v>
      </c>
      <c r="B17" s="3" t="s">
        <v>69</v>
      </c>
      <c r="C17" s="3" t="s">
        <v>70</v>
      </c>
      <c r="D17" s="3">
        <v>151652</v>
      </c>
      <c r="E17" s="4">
        <v>8</v>
      </c>
      <c r="F17" s="3">
        <v>10</v>
      </c>
      <c r="G17" s="3">
        <v>10</v>
      </c>
      <c r="H17" s="3">
        <v>10</v>
      </c>
      <c r="I17" s="3">
        <v>10</v>
      </c>
      <c r="J17" s="9">
        <f t="shared" si="0"/>
        <v>1</v>
      </c>
      <c r="K17" s="12">
        <v>12</v>
      </c>
      <c r="L17" s="12">
        <v>14</v>
      </c>
      <c r="M17" s="11">
        <f t="shared" si="1"/>
        <v>2.6</v>
      </c>
      <c r="N17" s="3"/>
      <c r="O17" s="3"/>
      <c r="P17" s="3"/>
      <c r="Q17" s="3"/>
      <c r="R17" s="9">
        <f t="shared" si="2"/>
        <v>0</v>
      </c>
      <c r="S17" s="12">
        <v>18</v>
      </c>
      <c r="T17" s="12">
        <v>14</v>
      </c>
      <c r="U17" s="11">
        <f t="shared" si="3"/>
        <v>3.2</v>
      </c>
      <c r="V17" s="3">
        <f t="shared" si="4"/>
        <v>1</v>
      </c>
      <c r="W17" s="3">
        <f t="shared" si="5"/>
        <v>1</v>
      </c>
      <c r="X17" s="3">
        <f t="shared" si="6"/>
        <v>0</v>
      </c>
      <c r="Y17" s="3">
        <f t="shared" si="7"/>
        <v>1</v>
      </c>
      <c r="Z17" s="5">
        <f t="shared" si="8"/>
        <v>3</v>
      </c>
      <c r="AA17" s="3">
        <f t="shared" si="9"/>
        <v>0</v>
      </c>
      <c r="AB17">
        <f t="shared" si="11"/>
        <v>1</v>
      </c>
      <c r="AC17" s="10">
        <f>IF(E17&gt;0,0.1*E17+0.9*(J17+M17+R17+U17),J17+M17+R17+U17)</f>
        <v>6.9200000000000008</v>
      </c>
      <c r="AD17" s="5">
        <f>IF(AA17=1,AC17,0)</f>
        <v>0</v>
      </c>
      <c r="AE17" s="5">
        <f t="shared" si="10"/>
        <v>0</v>
      </c>
    </row>
    <row r="18" spans="1:31" x14ac:dyDescent="0.35">
      <c r="A18" s="3">
        <v>93</v>
      </c>
      <c r="B18" s="3" t="s">
        <v>253</v>
      </c>
      <c r="C18" s="3" t="s">
        <v>254</v>
      </c>
      <c r="D18" s="3">
        <v>151315</v>
      </c>
      <c r="F18" s="3">
        <v>10</v>
      </c>
      <c r="G18" s="3">
        <v>10</v>
      </c>
      <c r="H18" s="3">
        <v>7</v>
      </c>
      <c r="I18" s="3">
        <v>10</v>
      </c>
      <c r="J18" s="9">
        <f t="shared" si="0"/>
        <v>0.92500000000000004</v>
      </c>
      <c r="K18" s="12">
        <v>12</v>
      </c>
      <c r="L18" s="12">
        <v>5</v>
      </c>
      <c r="M18" s="11">
        <f t="shared" si="1"/>
        <v>1.7</v>
      </c>
      <c r="N18" s="3">
        <v>10</v>
      </c>
      <c r="O18" s="3">
        <v>10</v>
      </c>
      <c r="P18" s="3">
        <v>9</v>
      </c>
      <c r="Q18" s="3">
        <v>9</v>
      </c>
      <c r="R18" s="9">
        <f t="shared" si="2"/>
        <v>0.95</v>
      </c>
      <c r="S18" s="12">
        <v>12</v>
      </c>
      <c r="T18" s="12">
        <v>12</v>
      </c>
      <c r="U18" s="11">
        <f t="shared" si="3"/>
        <v>2.4</v>
      </c>
      <c r="V18" s="3">
        <f t="shared" si="4"/>
        <v>1</v>
      </c>
      <c r="W18" s="3">
        <f t="shared" si="5"/>
        <v>1</v>
      </c>
      <c r="X18" s="3">
        <f t="shared" si="6"/>
        <v>1</v>
      </c>
      <c r="Y18" s="3">
        <f t="shared" si="7"/>
        <v>1</v>
      </c>
      <c r="Z18" s="5">
        <f t="shared" si="8"/>
        <v>4</v>
      </c>
      <c r="AA18" s="3">
        <f t="shared" si="9"/>
        <v>1</v>
      </c>
      <c r="AB18">
        <f t="shared" si="11"/>
        <v>1</v>
      </c>
      <c r="AC18" s="10">
        <f>IF(E18&gt;0,0.1*E18+0.9*(J18+M18+R18+U18),J18+M18+R18+U18)</f>
        <v>5.9749999999999996</v>
      </c>
      <c r="AD18" s="15">
        <f>IF(AA18=1,AC18,0)</f>
        <v>5.9749999999999996</v>
      </c>
      <c r="AE18" s="15">
        <f t="shared" si="10"/>
        <v>6.4945652173913047</v>
      </c>
    </row>
    <row r="19" spans="1:31" x14ac:dyDescent="0.35">
      <c r="A19" s="3">
        <v>23</v>
      </c>
      <c r="B19" s="3" t="s">
        <v>80</v>
      </c>
      <c r="C19" s="3" t="s">
        <v>57</v>
      </c>
      <c r="D19" s="3">
        <v>151691</v>
      </c>
      <c r="E19" s="4">
        <v>7</v>
      </c>
      <c r="F19" s="3">
        <v>8</v>
      </c>
      <c r="G19" s="3">
        <v>10</v>
      </c>
      <c r="H19" s="3">
        <v>9</v>
      </c>
      <c r="I19" s="3">
        <v>7.5</v>
      </c>
      <c r="J19" s="9">
        <f t="shared" si="0"/>
        <v>0.86250000000000004</v>
      </c>
      <c r="K19" s="12">
        <v>18</v>
      </c>
      <c r="L19" s="12">
        <v>10</v>
      </c>
      <c r="M19" s="11">
        <f t="shared" si="1"/>
        <v>2.8</v>
      </c>
      <c r="N19" s="3">
        <v>5</v>
      </c>
      <c r="O19" s="3"/>
      <c r="P19" s="3"/>
      <c r="Q19" s="3"/>
      <c r="R19" s="9">
        <f t="shared" si="2"/>
        <v>0.125</v>
      </c>
      <c r="S19" s="12">
        <v>12</v>
      </c>
      <c r="T19" s="12">
        <v>6</v>
      </c>
      <c r="U19" s="11">
        <f t="shared" si="3"/>
        <v>1.8</v>
      </c>
      <c r="V19" s="3">
        <f t="shared" si="4"/>
        <v>1</v>
      </c>
      <c r="W19" s="3">
        <f t="shared" si="5"/>
        <v>1</v>
      </c>
      <c r="X19" s="3">
        <f t="shared" si="6"/>
        <v>0</v>
      </c>
      <c r="Y19" s="3">
        <f t="shared" si="7"/>
        <v>1</v>
      </c>
      <c r="Z19" s="5">
        <f t="shared" si="8"/>
        <v>3</v>
      </c>
      <c r="AA19" s="3">
        <f t="shared" si="9"/>
        <v>0</v>
      </c>
      <c r="AB19">
        <f t="shared" si="11"/>
        <v>1</v>
      </c>
      <c r="AC19" s="10">
        <f>IF(E19&gt;0,0.1*E19+0.9*(J19+M19+R19+U19),J19+M19+R19+U19)</f>
        <v>5.7287499999999998</v>
      </c>
      <c r="AD19" s="5">
        <f>IF(AA19=1,AC19,0)</f>
        <v>0</v>
      </c>
      <c r="AE19" s="5">
        <f t="shared" si="10"/>
        <v>0</v>
      </c>
    </row>
    <row r="20" spans="1:31" s="3" customFormat="1" x14ac:dyDescent="0.35">
      <c r="A20" s="3">
        <v>87</v>
      </c>
      <c r="B20" s="3" t="s">
        <v>241</v>
      </c>
      <c r="C20" s="3" t="s">
        <v>242</v>
      </c>
      <c r="D20" s="3">
        <v>151599</v>
      </c>
      <c r="E20" s="4"/>
      <c r="F20" s="3">
        <v>9</v>
      </c>
      <c r="G20" s="3">
        <v>10</v>
      </c>
      <c r="H20" s="3">
        <v>9</v>
      </c>
      <c r="I20" s="3">
        <v>10</v>
      </c>
      <c r="J20" s="9">
        <f t="shared" si="0"/>
        <v>0.95</v>
      </c>
      <c r="K20" s="12">
        <v>20</v>
      </c>
      <c r="L20" s="12">
        <v>18</v>
      </c>
      <c r="M20" s="11">
        <f t="shared" si="1"/>
        <v>3.8</v>
      </c>
      <c r="N20" s="3">
        <v>9</v>
      </c>
      <c r="O20" s="3">
        <v>10</v>
      </c>
      <c r="R20" s="9">
        <f t="shared" si="2"/>
        <v>0.47499999999999998</v>
      </c>
      <c r="S20" s="12">
        <v>18</v>
      </c>
      <c r="T20" s="12">
        <v>8</v>
      </c>
      <c r="U20" s="11">
        <f t="shared" si="3"/>
        <v>2.6</v>
      </c>
      <c r="V20" s="3">
        <f t="shared" si="4"/>
        <v>1</v>
      </c>
      <c r="W20" s="3">
        <f t="shared" si="5"/>
        <v>1</v>
      </c>
      <c r="X20" s="3">
        <f t="shared" si="6"/>
        <v>0</v>
      </c>
      <c r="Y20" s="3">
        <f t="shared" si="7"/>
        <v>1</v>
      </c>
      <c r="Z20" s="5">
        <f t="shared" si="8"/>
        <v>3</v>
      </c>
      <c r="AA20" s="3">
        <f t="shared" si="9"/>
        <v>0</v>
      </c>
      <c r="AB20">
        <f t="shared" si="11"/>
        <v>1</v>
      </c>
      <c r="AC20" s="10">
        <f>IF(E20&gt;0,0.1*E20+0.9*(J20+M20+R20+U20),J20+M20+R20+U20)</f>
        <v>7.8249999999999993</v>
      </c>
      <c r="AD20" s="5">
        <f>IF(AA20=1,AC20,0)</f>
        <v>0</v>
      </c>
      <c r="AE20" s="5">
        <f t="shared" si="10"/>
        <v>0</v>
      </c>
    </row>
    <row r="21" spans="1:31" x14ac:dyDescent="0.35">
      <c r="A21" s="3">
        <v>75</v>
      </c>
      <c r="B21" s="3" t="s">
        <v>213</v>
      </c>
      <c r="C21" s="3" t="s">
        <v>205</v>
      </c>
      <c r="D21" s="3">
        <v>151639</v>
      </c>
      <c r="E21" s="4">
        <v>7</v>
      </c>
      <c r="F21" s="3">
        <v>9</v>
      </c>
      <c r="G21" s="3">
        <v>1</v>
      </c>
      <c r="H21" s="3">
        <v>9</v>
      </c>
      <c r="I21" s="3">
        <v>10</v>
      </c>
      <c r="J21" s="9">
        <f t="shared" si="0"/>
        <v>0.72499999999999998</v>
      </c>
      <c r="K21" s="12">
        <v>18</v>
      </c>
      <c r="L21" s="12">
        <v>14</v>
      </c>
      <c r="M21" s="11">
        <f t="shared" si="1"/>
        <v>3.2</v>
      </c>
      <c r="N21" s="3">
        <v>7</v>
      </c>
      <c r="O21" s="3">
        <v>0</v>
      </c>
      <c r="P21" s="3"/>
      <c r="Q21" s="3">
        <v>0</v>
      </c>
      <c r="R21" s="9">
        <f t="shared" si="2"/>
        <v>0.17499999999999999</v>
      </c>
      <c r="S21" s="12">
        <v>8</v>
      </c>
      <c r="T21" s="12">
        <v>10</v>
      </c>
      <c r="U21" s="11">
        <f t="shared" si="3"/>
        <v>1.8</v>
      </c>
      <c r="V21" s="3">
        <f t="shared" si="4"/>
        <v>1</v>
      </c>
      <c r="W21" s="3">
        <f t="shared" si="5"/>
        <v>1</v>
      </c>
      <c r="X21" s="3">
        <f t="shared" si="6"/>
        <v>0</v>
      </c>
      <c r="Y21" s="3">
        <f t="shared" si="7"/>
        <v>1</v>
      </c>
      <c r="Z21" s="5">
        <f t="shared" si="8"/>
        <v>3</v>
      </c>
      <c r="AA21" s="3">
        <f t="shared" si="9"/>
        <v>0</v>
      </c>
      <c r="AB21">
        <f t="shared" si="11"/>
        <v>1</v>
      </c>
      <c r="AC21" s="10">
        <f>IF(E21&gt;0,0.1*E21+0.9*(J21+M21+R21+U21),J21+M21+R21+U21)</f>
        <v>6.0100000000000007</v>
      </c>
      <c r="AD21" s="5">
        <f>IF(AA21=1,AC21,0)</f>
        <v>0</v>
      </c>
      <c r="AE21" s="5">
        <f t="shared" si="10"/>
        <v>0</v>
      </c>
    </row>
    <row r="22" spans="1:31" s="3" customFormat="1" x14ac:dyDescent="0.35">
      <c r="A22" s="3">
        <v>89</v>
      </c>
      <c r="B22" s="3" t="s">
        <v>245</v>
      </c>
      <c r="C22" s="3" t="s">
        <v>246</v>
      </c>
      <c r="D22" s="3">
        <v>151557</v>
      </c>
      <c r="E22" s="4"/>
      <c r="J22" s="9">
        <f t="shared" si="0"/>
        <v>0</v>
      </c>
      <c r="K22" s="12"/>
      <c r="L22" s="12"/>
      <c r="M22" s="11">
        <f t="shared" si="1"/>
        <v>0</v>
      </c>
      <c r="R22" s="9">
        <f t="shared" si="2"/>
        <v>0</v>
      </c>
      <c r="S22" s="12"/>
      <c r="T22" s="12"/>
      <c r="U22" s="11">
        <f t="shared" si="3"/>
        <v>0</v>
      </c>
      <c r="V22" s="3">
        <f t="shared" si="4"/>
        <v>0</v>
      </c>
      <c r="W22" s="3">
        <f t="shared" si="5"/>
        <v>0</v>
      </c>
      <c r="X22" s="3">
        <f t="shared" si="6"/>
        <v>0</v>
      </c>
      <c r="Y22" s="3">
        <f t="shared" si="7"/>
        <v>0</v>
      </c>
      <c r="Z22" s="5">
        <f t="shared" si="8"/>
        <v>0</v>
      </c>
      <c r="AA22" s="3">
        <f t="shared" si="9"/>
        <v>0</v>
      </c>
      <c r="AB22">
        <f t="shared" si="11"/>
        <v>0</v>
      </c>
      <c r="AC22" s="10">
        <f>IF(E22&gt;0,0.1*E22+0.9*(J22+M22+R22+U22),J22+M22+R22+U22)</f>
        <v>0</v>
      </c>
      <c r="AD22" s="5">
        <f>IF(AA22=1,AC22,0)</f>
        <v>0</v>
      </c>
      <c r="AE22" s="5">
        <f t="shared" si="10"/>
        <v>0</v>
      </c>
    </row>
    <row r="23" spans="1:31" s="3" customFormat="1" x14ac:dyDescent="0.35">
      <c r="A23" s="3">
        <v>20</v>
      </c>
      <c r="B23" s="3" t="s">
        <v>71</v>
      </c>
      <c r="C23" s="3" t="s">
        <v>72</v>
      </c>
      <c r="D23" s="3">
        <v>151714</v>
      </c>
      <c r="E23" s="4">
        <v>8</v>
      </c>
      <c r="F23" s="3">
        <v>10</v>
      </c>
      <c r="G23" s="3">
        <v>10</v>
      </c>
      <c r="H23" s="3">
        <v>10</v>
      </c>
      <c r="I23" s="3">
        <v>10</v>
      </c>
      <c r="J23" s="9">
        <f t="shared" si="0"/>
        <v>1</v>
      </c>
      <c r="K23" s="12">
        <v>20</v>
      </c>
      <c r="L23" s="12">
        <v>16</v>
      </c>
      <c r="M23" s="11">
        <f t="shared" si="1"/>
        <v>3.6</v>
      </c>
      <c r="R23" s="9">
        <f t="shared" si="2"/>
        <v>0</v>
      </c>
      <c r="S23" s="12">
        <v>18</v>
      </c>
      <c r="T23" s="12">
        <v>16</v>
      </c>
      <c r="U23" s="11">
        <f t="shared" si="3"/>
        <v>3.4</v>
      </c>
      <c r="V23" s="3">
        <f t="shared" si="4"/>
        <v>1</v>
      </c>
      <c r="W23" s="3">
        <f t="shared" si="5"/>
        <v>1</v>
      </c>
      <c r="X23" s="3">
        <f t="shared" si="6"/>
        <v>0</v>
      </c>
      <c r="Y23" s="3">
        <f t="shared" si="7"/>
        <v>1</v>
      </c>
      <c r="Z23" s="5">
        <f t="shared" si="8"/>
        <v>3</v>
      </c>
      <c r="AA23" s="3">
        <f t="shared" si="9"/>
        <v>0</v>
      </c>
      <c r="AB23">
        <f t="shared" si="11"/>
        <v>1</v>
      </c>
      <c r="AC23" s="10">
        <f>IF(E23&gt;0,0.1*E23+0.9*(J23+M23+R23+U23),J23+M23+R23+U23)</f>
        <v>8</v>
      </c>
      <c r="AD23" s="5">
        <f>IF(AA23=1,AC23,0)</f>
        <v>0</v>
      </c>
      <c r="AE23" s="5">
        <f t="shared" si="10"/>
        <v>0</v>
      </c>
    </row>
    <row r="24" spans="1:31" s="3" customFormat="1" x14ac:dyDescent="0.35">
      <c r="A24" s="3">
        <v>22</v>
      </c>
      <c r="B24" s="3" t="s">
        <v>78</v>
      </c>
      <c r="C24" s="3" t="s">
        <v>79</v>
      </c>
      <c r="D24" s="3">
        <v>151728</v>
      </c>
      <c r="E24" s="4">
        <v>9</v>
      </c>
      <c r="F24" s="3">
        <v>10</v>
      </c>
      <c r="G24" s="3">
        <v>10</v>
      </c>
      <c r="H24" s="3">
        <v>10</v>
      </c>
      <c r="I24" s="3">
        <v>10</v>
      </c>
      <c r="J24" s="9">
        <f t="shared" si="0"/>
        <v>1</v>
      </c>
      <c r="K24" s="12">
        <v>14</v>
      </c>
      <c r="L24" s="12">
        <v>17</v>
      </c>
      <c r="M24" s="11">
        <f t="shared" si="1"/>
        <v>3.1</v>
      </c>
      <c r="N24" s="3">
        <v>7</v>
      </c>
      <c r="O24" s="3">
        <v>10</v>
      </c>
      <c r="P24" s="3">
        <v>8</v>
      </c>
      <c r="R24" s="9">
        <f t="shared" si="2"/>
        <v>0.625</v>
      </c>
      <c r="S24" s="12">
        <v>16</v>
      </c>
      <c r="T24" s="12">
        <v>14</v>
      </c>
      <c r="U24" s="11">
        <f t="shared" si="3"/>
        <v>3</v>
      </c>
      <c r="V24" s="3">
        <f t="shared" si="4"/>
        <v>1</v>
      </c>
      <c r="W24" s="3">
        <f t="shared" si="5"/>
        <v>1</v>
      </c>
      <c r="X24" s="3">
        <f t="shared" si="6"/>
        <v>1</v>
      </c>
      <c r="Y24" s="3">
        <f t="shared" si="7"/>
        <v>1</v>
      </c>
      <c r="Z24" s="5">
        <f t="shared" si="8"/>
        <v>4</v>
      </c>
      <c r="AA24" s="3">
        <f t="shared" si="9"/>
        <v>1</v>
      </c>
      <c r="AB24">
        <f t="shared" si="11"/>
        <v>1</v>
      </c>
      <c r="AC24" s="10">
        <f>IF(E24&gt;0,0.1*E24+0.9*(J24+M24+R24+U24),J24+M24+R24+U24)</f>
        <v>7.8525</v>
      </c>
      <c r="AD24" s="15">
        <f>IF(AA24=1,AC24,0)</f>
        <v>7.8525</v>
      </c>
      <c r="AE24" s="15">
        <f t="shared" si="10"/>
        <v>8.5353260869565233</v>
      </c>
    </row>
    <row r="25" spans="1:31" s="3" customFormat="1" x14ac:dyDescent="0.35">
      <c r="A25" s="3">
        <v>35</v>
      </c>
      <c r="B25" s="3" t="s">
        <v>108</v>
      </c>
      <c r="C25" s="3" t="s">
        <v>109</v>
      </c>
      <c r="D25" s="3">
        <v>151635</v>
      </c>
      <c r="E25" s="4">
        <v>9</v>
      </c>
      <c r="F25" s="3">
        <v>10</v>
      </c>
      <c r="G25" s="3">
        <v>10</v>
      </c>
      <c r="H25" s="3">
        <v>10</v>
      </c>
      <c r="I25" s="3">
        <v>10</v>
      </c>
      <c r="J25" s="9">
        <f t="shared" si="0"/>
        <v>1</v>
      </c>
      <c r="K25" s="12">
        <v>8</v>
      </c>
      <c r="L25" s="12">
        <v>16</v>
      </c>
      <c r="M25" s="11">
        <f t="shared" si="1"/>
        <v>2.4</v>
      </c>
      <c r="N25" s="3">
        <v>10</v>
      </c>
      <c r="O25" s="3">
        <v>10</v>
      </c>
      <c r="P25" s="3">
        <v>4</v>
      </c>
      <c r="R25" s="9">
        <f t="shared" si="2"/>
        <v>0.6</v>
      </c>
      <c r="S25" s="12">
        <v>15</v>
      </c>
      <c r="T25" s="12">
        <v>13</v>
      </c>
      <c r="U25" s="11">
        <f t="shared" si="3"/>
        <v>2.8</v>
      </c>
      <c r="V25" s="3">
        <f t="shared" si="4"/>
        <v>1</v>
      </c>
      <c r="W25" s="3">
        <f t="shared" si="5"/>
        <v>1</v>
      </c>
      <c r="X25" s="3">
        <f t="shared" si="6"/>
        <v>1</v>
      </c>
      <c r="Y25" s="3">
        <f t="shared" si="7"/>
        <v>1</v>
      </c>
      <c r="Z25" s="5">
        <f t="shared" si="8"/>
        <v>4</v>
      </c>
      <c r="AA25" s="3">
        <f t="shared" si="9"/>
        <v>1</v>
      </c>
      <c r="AB25">
        <f t="shared" si="11"/>
        <v>1</v>
      </c>
      <c r="AC25" s="10">
        <f>IF(E25&gt;0,0.1*E25+0.9*(J25+M25+R25+U25),J25+M25+R25+U25)</f>
        <v>7.0200000000000005</v>
      </c>
      <c r="AD25" s="15">
        <f>IF(AA25=1,AC25,0)</f>
        <v>7.0200000000000005</v>
      </c>
      <c r="AE25" s="15">
        <f t="shared" si="10"/>
        <v>7.6304347826086962</v>
      </c>
    </row>
    <row r="26" spans="1:31" s="3" customFormat="1" x14ac:dyDescent="0.35">
      <c r="A26" s="3">
        <v>32</v>
      </c>
      <c r="B26" s="3" t="s">
        <v>102</v>
      </c>
      <c r="C26" s="3" t="s">
        <v>103</v>
      </c>
      <c r="D26" s="3">
        <v>151651</v>
      </c>
      <c r="E26" s="4">
        <v>9</v>
      </c>
      <c r="F26" s="3">
        <v>8</v>
      </c>
      <c r="G26" s="3">
        <v>0</v>
      </c>
      <c r="H26" s="3">
        <v>7</v>
      </c>
      <c r="I26" s="3">
        <v>7.5</v>
      </c>
      <c r="J26" s="9">
        <f t="shared" si="0"/>
        <v>0.5625</v>
      </c>
      <c r="K26" s="12">
        <v>20</v>
      </c>
      <c r="L26" s="12">
        <v>16</v>
      </c>
      <c r="M26" s="11">
        <f t="shared" si="1"/>
        <v>3.6</v>
      </c>
      <c r="N26" s="3">
        <v>6</v>
      </c>
      <c r="R26" s="9">
        <f t="shared" si="2"/>
        <v>0.15</v>
      </c>
      <c r="S26" s="12">
        <v>14</v>
      </c>
      <c r="T26" s="12">
        <v>3</v>
      </c>
      <c r="U26" s="11">
        <f t="shared" si="3"/>
        <v>1.7</v>
      </c>
      <c r="V26" s="3">
        <f t="shared" si="4"/>
        <v>1</v>
      </c>
      <c r="W26" s="3">
        <f t="shared" si="5"/>
        <v>1</v>
      </c>
      <c r="X26" s="3">
        <f t="shared" si="6"/>
        <v>0</v>
      </c>
      <c r="Y26" s="3">
        <f t="shared" si="7"/>
        <v>1</v>
      </c>
      <c r="Z26" s="5">
        <f t="shared" si="8"/>
        <v>3</v>
      </c>
      <c r="AA26" s="3">
        <f t="shared" si="9"/>
        <v>0</v>
      </c>
      <c r="AB26">
        <f t="shared" si="11"/>
        <v>1</v>
      </c>
      <c r="AC26" s="10">
        <f>IF(E26&gt;0,0.1*E26+0.9*(J26+M26+R26+U26),J26+M26+R26+U26)</f>
        <v>6.3112500000000002</v>
      </c>
      <c r="AD26" s="5">
        <f>IF(AA26=1,AC26,0)</f>
        <v>0</v>
      </c>
      <c r="AE26" s="5">
        <f t="shared" si="10"/>
        <v>0</v>
      </c>
    </row>
    <row r="27" spans="1:31" s="3" customFormat="1" x14ac:dyDescent="0.35">
      <c r="A27" s="3">
        <v>38</v>
      </c>
      <c r="B27" s="3" t="s">
        <v>119</v>
      </c>
      <c r="C27" s="3" t="s">
        <v>120</v>
      </c>
      <c r="D27" s="3">
        <v>151668</v>
      </c>
      <c r="E27" s="4">
        <v>8</v>
      </c>
      <c r="F27" s="3">
        <v>9</v>
      </c>
      <c r="G27" s="3">
        <v>0</v>
      </c>
      <c r="H27" s="3">
        <v>6</v>
      </c>
      <c r="I27" s="3">
        <v>7.5</v>
      </c>
      <c r="J27" s="9">
        <f t="shared" si="0"/>
        <v>0.5625</v>
      </c>
      <c r="K27" s="12">
        <v>14</v>
      </c>
      <c r="L27" s="12">
        <v>4</v>
      </c>
      <c r="M27" s="11">
        <f t="shared" si="1"/>
        <v>1.8</v>
      </c>
      <c r="R27" s="9">
        <f t="shared" si="2"/>
        <v>0</v>
      </c>
      <c r="S27" s="12">
        <v>8</v>
      </c>
      <c r="T27" s="12">
        <v>1</v>
      </c>
      <c r="U27" s="11">
        <f t="shared" si="3"/>
        <v>0.9</v>
      </c>
      <c r="V27" s="3">
        <f t="shared" si="4"/>
        <v>1</v>
      </c>
      <c r="W27" s="3">
        <f t="shared" si="5"/>
        <v>1</v>
      </c>
      <c r="X27" s="3">
        <f t="shared" si="6"/>
        <v>0</v>
      </c>
      <c r="Y27" s="3">
        <f t="shared" si="7"/>
        <v>0</v>
      </c>
      <c r="Z27" s="5">
        <f t="shared" si="8"/>
        <v>2</v>
      </c>
      <c r="AA27" s="3">
        <f t="shared" si="9"/>
        <v>0</v>
      </c>
      <c r="AB27">
        <f t="shared" si="11"/>
        <v>1</v>
      </c>
      <c r="AC27" s="10">
        <f>IF(E27&gt;0,0.1*E27+0.9*(J27+M27+R27+U27),J27+M27+R27+U27)</f>
        <v>3.7362500000000001</v>
      </c>
      <c r="AD27" s="5">
        <f>IF(AA27=1,AC27,0)</f>
        <v>0</v>
      </c>
      <c r="AE27" s="5">
        <f t="shared" si="10"/>
        <v>0</v>
      </c>
    </row>
    <row r="28" spans="1:31" s="3" customFormat="1" x14ac:dyDescent="0.35">
      <c r="A28" s="3">
        <v>43</v>
      </c>
      <c r="B28" s="3" t="s">
        <v>134</v>
      </c>
      <c r="C28" s="3" t="s">
        <v>135</v>
      </c>
      <c r="D28" s="3">
        <v>151684</v>
      </c>
      <c r="E28" s="4">
        <v>6</v>
      </c>
      <c r="F28" s="3">
        <v>4</v>
      </c>
      <c r="G28" s="3">
        <v>10</v>
      </c>
      <c r="H28" s="3">
        <v>1</v>
      </c>
      <c r="I28" s="3">
        <v>10</v>
      </c>
      <c r="J28" s="9">
        <f t="shared" si="0"/>
        <v>0.625</v>
      </c>
      <c r="K28" s="12">
        <v>6</v>
      </c>
      <c r="L28" s="12">
        <v>9</v>
      </c>
      <c r="M28" s="11">
        <f t="shared" si="1"/>
        <v>1.5</v>
      </c>
      <c r="N28" s="3">
        <v>8</v>
      </c>
      <c r="R28" s="9">
        <f t="shared" si="2"/>
        <v>0.2</v>
      </c>
      <c r="S28" s="12">
        <v>8</v>
      </c>
      <c r="T28" s="12">
        <v>1</v>
      </c>
      <c r="U28" s="11">
        <f t="shared" si="3"/>
        <v>0.9</v>
      </c>
      <c r="V28" s="3">
        <f t="shared" si="4"/>
        <v>1</v>
      </c>
      <c r="W28" s="3">
        <f t="shared" si="5"/>
        <v>1</v>
      </c>
      <c r="X28" s="3">
        <f t="shared" si="6"/>
        <v>0</v>
      </c>
      <c r="Y28" s="3">
        <f t="shared" si="7"/>
        <v>0</v>
      </c>
      <c r="Z28" s="5">
        <f t="shared" si="8"/>
        <v>2</v>
      </c>
      <c r="AA28" s="3">
        <f t="shared" si="9"/>
        <v>0</v>
      </c>
      <c r="AB28">
        <f t="shared" si="11"/>
        <v>1</v>
      </c>
      <c r="AC28" s="10">
        <f>IF(E28&gt;0,0.1*E28+0.9*(J28+M28+R28+U28),J28+M28+R28+U28)</f>
        <v>3.5025000000000004</v>
      </c>
      <c r="AD28" s="5">
        <f>IF(AA28=1,AC28,0)</f>
        <v>0</v>
      </c>
      <c r="AE28" s="5">
        <f t="shared" si="10"/>
        <v>0</v>
      </c>
    </row>
    <row r="29" spans="1:31" s="3" customFormat="1" x14ac:dyDescent="0.35">
      <c r="A29" s="3">
        <v>37</v>
      </c>
      <c r="B29" s="3" t="s">
        <v>114</v>
      </c>
      <c r="C29" s="3" t="s">
        <v>115</v>
      </c>
      <c r="D29" s="3">
        <v>151676</v>
      </c>
      <c r="E29" s="4">
        <v>7</v>
      </c>
      <c r="F29" s="3">
        <v>2</v>
      </c>
      <c r="G29" s="3">
        <v>0</v>
      </c>
      <c r="J29" s="9">
        <f t="shared" si="0"/>
        <v>0.05</v>
      </c>
      <c r="K29" s="12">
        <v>18</v>
      </c>
      <c r="L29" s="12">
        <v>4</v>
      </c>
      <c r="M29" s="11">
        <f t="shared" si="1"/>
        <v>2.2000000000000002</v>
      </c>
      <c r="R29" s="9">
        <f t="shared" si="2"/>
        <v>0</v>
      </c>
      <c r="S29" s="12">
        <v>12</v>
      </c>
      <c r="T29" s="12">
        <v>2</v>
      </c>
      <c r="U29" s="11">
        <f t="shared" si="3"/>
        <v>1.4</v>
      </c>
      <c r="V29" s="3">
        <f t="shared" si="4"/>
        <v>0</v>
      </c>
      <c r="W29" s="3">
        <f t="shared" si="5"/>
        <v>1</v>
      </c>
      <c r="X29" s="3">
        <f t="shared" si="6"/>
        <v>0</v>
      </c>
      <c r="Y29" s="3">
        <f t="shared" si="7"/>
        <v>0</v>
      </c>
      <c r="Z29" s="5">
        <f t="shared" si="8"/>
        <v>1</v>
      </c>
      <c r="AA29" s="3">
        <f t="shared" si="9"/>
        <v>0</v>
      </c>
      <c r="AB29">
        <f t="shared" si="11"/>
        <v>1</v>
      </c>
      <c r="AC29" s="10">
        <f>IF(E29&gt;0,0.1*E29+0.9*(J29+M29+R29+U29),J29+M29+R29+U29)</f>
        <v>3.9850000000000003</v>
      </c>
      <c r="AD29" s="5">
        <f>IF(AA29=1,AC29,0)</f>
        <v>0</v>
      </c>
      <c r="AE29" s="5">
        <f t="shared" si="10"/>
        <v>0</v>
      </c>
    </row>
    <row r="30" spans="1:31" s="3" customFormat="1" x14ac:dyDescent="0.35">
      <c r="A30">
        <v>2</v>
      </c>
      <c r="B30" t="s">
        <v>8</v>
      </c>
      <c r="C30" t="s">
        <v>9</v>
      </c>
      <c r="D30">
        <v>151648</v>
      </c>
      <c r="E30" s="4">
        <v>5</v>
      </c>
      <c r="F30">
        <v>9</v>
      </c>
      <c r="G30">
        <v>10</v>
      </c>
      <c r="H30">
        <v>8</v>
      </c>
      <c r="I30">
        <v>10</v>
      </c>
      <c r="J30" s="8">
        <f t="shared" si="0"/>
        <v>0.92500000000000004</v>
      </c>
      <c r="K30" s="12">
        <v>16</v>
      </c>
      <c r="L30" s="12">
        <v>6</v>
      </c>
      <c r="M30" s="11">
        <f t="shared" si="1"/>
        <v>2.2000000000000002</v>
      </c>
      <c r="N30">
        <v>10</v>
      </c>
      <c r="O30">
        <v>10</v>
      </c>
      <c r="P30">
        <v>10</v>
      </c>
      <c r="Q30"/>
      <c r="R30" s="8">
        <f t="shared" si="2"/>
        <v>0.75</v>
      </c>
      <c r="S30" s="12">
        <v>4</v>
      </c>
      <c r="T30" s="12">
        <v>0</v>
      </c>
      <c r="U30" s="11">
        <f t="shared" si="3"/>
        <v>0.4</v>
      </c>
      <c r="V30">
        <f t="shared" si="4"/>
        <v>1</v>
      </c>
      <c r="W30">
        <f t="shared" si="5"/>
        <v>1</v>
      </c>
      <c r="X30">
        <f t="shared" si="6"/>
        <v>1</v>
      </c>
      <c r="Y30">
        <f t="shared" si="7"/>
        <v>0</v>
      </c>
      <c r="Z30" s="6">
        <f t="shared" si="8"/>
        <v>3</v>
      </c>
      <c r="AA30">
        <f t="shared" si="9"/>
        <v>0</v>
      </c>
      <c r="AB30">
        <f t="shared" si="11"/>
        <v>1</v>
      </c>
      <c r="AC30" s="10">
        <f>IF(E30&gt;0,0.1*E30+0.9*(J30+M30+R30+U30),J30+M30+R30+U30)</f>
        <v>4.3475000000000001</v>
      </c>
      <c r="AD30" s="6">
        <f>IF(AA30=1,AC30,0)</f>
        <v>0</v>
      </c>
      <c r="AE30" s="6">
        <f t="shared" si="10"/>
        <v>0</v>
      </c>
    </row>
    <row r="31" spans="1:31" s="3" customFormat="1" x14ac:dyDescent="0.35">
      <c r="A31" s="3">
        <v>26</v>
      </c>
      <c r="B31" s="3" t="s">
        <v>89</v>
      </c>
      <c r="C31" s="3" t="s">
        <v>90</v>
      </c>
      <c r="D31" s="3">
        <v>151730</v>
      </c>
      <c r="E31" s="4">
        <v>2</v>
      </c>
      <c r="F31" s="3">
        <v>9</v>
      </c>
      <c r="G31" s="3">
        <v>8</v>
      </c>
      <c r="H31" s="3">
        <v>10</v>
      </c>
      <c r="I31" s="3">
        <v>10</v>
      </c>
      <c r="J31" s="9">
        <f t="shared" si="0"/>
        <v>0.92500000000000004</v>
      </c>
      <c r="K31" s="12">
        <v>20</v>
      </c>
      <c r="L31" s="12">
        <v>2</v>
      </c>
      <c r="M31" s="11">
        <f t="shared" si="1"/>
        <v>2.2000000000000002</v>
      </c>
      <c r="R31" s="9">
        <f t="shared" si="2"/>
        <v>0</v>
      </c>
      <c r="S31" s="12">
        <v>9</v>
      </c>
      <c r="T31" s="12">
        <v>14</v>
      </c>
      <c r="U31" s="11">
        <f t="shared" si="3"/>
        <v>2.2999999999999998</v>
      </c>
      <c r="V31" s="3">
        <f t="shared" si="4"/>
        <v>1</v>
      </c>
      <c r="W31" s="3">
        <f t="shared" si="5"/>
        <v>1</v>
      </c>
      <c r="X31" s="3">
        <f t="shared" si="6"/>
        <v>0</v>
      </c>
      <c r="Y31" s="3">
        <f t="shared" si="7"/>
        <v>1</v>
      </c>
      <c r="Z31" s="5">
        <f t="shared" si="8"/>
        <v>3</v>
      </c>
      <c r="AA31" s="3">
        <f t="shared" si="9"/>
        <v>0</v>
      </c>
      <c r="AB31">
        <f t="shared" si="11"/>
        <v>1</v>
      </c>
      <c r="AC31" s="10">
        <f>IF(E31&gt;0,0.1*E31+0.9*(J31+M31+R31+U31),J31+M31+R31+U31)</f>
        <v>5.0825000000000005</v>
      </c>
      <c r="AD31" s="5">
        <f>IF(AA31=1,AC31,0)</f>
        <v>0</v>
      </c>
      <c r="AE31" s="5">
        <f t="shared" si="10"/>
        <v>0</v>
      </c>
    </row>
    <row r="32" spans="1:31" s="3" customFormat="1" x14ac:dyDescent="0.35">
      <c r="A32" s="3">
        <v>85</v>
      </c>
      <c r="B32" s="3" t="s">
        <v>238</v>
      </c>
      <c r="C32" s="3" t="s">
        <v>239</v>
      </c>
      <c r="D32" s="3">
        <v>151531</v>
      </c>
      <c r="E32" s="4"/>
      <c r="J32" s="9">
        <f t="shared" si="0"/>
        <v>0</v>
      </c>
      <c r="K32" s="12"/>
      <c r="L32" s="12"/>
      <c r="M32" s="11">
        <f t="shared" si="1"/>
        <v>0</v>
      </c>
      <c r="R32" s="9">
        <f t="shared" si="2"/>
        <v>0</v>
      </c>
      <c r="S32" s="12"/>
      <c r="T32" s="12"/>
      <c r="U32" s="11">
        <f t="shared" si="3"/>
        <v>0</v>
      </c>
      <c r="V32" s="3">
        <f t="shared" si="4"/>
        <v>0</v>
      </c>
      <c r="W32" s="3">
        <f t="shared" si="5"/>
        <v>0</v>
      </c>
      <c r="X32" s="3">
        <f t="shared" si="6"/>
        <v>0</v>
      </c>
      <c r="Y32" s="3">
        <f t="shared" si="7"/>
        <v>0</v>
      </c>
      <c r="Z32" s="5">
        <f t="shared" si="8"/>
        <v>0</v>
      </c>
      <c r="AA32" s="3">
        <f t="shared" si="9"/>
        <v>0</v>
      </c>
      <c r="AB32">
        <f t="shared" si="11"/>
        <v>0</v>
      </c>
      <c r="AC32" s="10">
        <f>IF(E32&gt;0,0.1*E32+0.9*(J32+M32+R32+U32),J32+M32+R32+U32)</f>
        <v>0</v>
      </c>
      <c r="AD32" s="5">
        <f>IF(AA32=1,AC32,0)</f>
        <v>0</v>
      </c>
      <c r="AE32" s="5">
        <f t="shared" si="10"/>
        <v>0</v>
      </c>
    </row>
    <row r="33" spans="1:31" s="3" customFormat="1" x14ac:dyDescent="0.35">
      <c r="A33" s="3">
        <v>38</v>
      </c>
      <c r="B33" s="3" t="s">
        <v>118</v>
      </c>
      <c r="C33" s="3" t="s">
        <v>65</v>
      </c>
      <c r="D33" s="3">
        <v>151654</v>
      </c>
      <c r="E33" s="4">
        <v>8</v>
      </c>
      <c r="F33" s="3">
        <v>9</v>
      </c>
      <c r="G33" s="3">
        <v>0</v>
      </c>
      <c r="H33" s="3">
        <v>6</v>
      </c>
      <c r="I33" s="3">
        <v>7.5</v>
      </c>
      <c r="J33" s="9">
        <f t="shared" si="0"/>
        <v>0.5625</v>
      </c>
      <c r="K33" s="12"/>
      <c r="L33" s="12"/>
      <c r="M33" s="11">
        <f t="shared" si="1"/>
        <v>0</v>
      </c>
      <c r="R33" s="9">
        <f t="shared" si="2"/>
        <v>0</v>
      </c>
      <c r="S33" s="12">
        <v>18</v>
      </c>
      <c r="T33" s="12">
        <v>14</v>
      </c>
      <c r="U33" s="11">
        <f t="shared" si="3"/>
        <v>3.2</v>
      </c>
      <c r="V33" s="3">
        <f t="shared" si="4"/>
        <v>1</v>
      </c>
      <c r="W33" s="3">
        <f t="shared" si="5"/>
        <v>0</v>
      </c>
      <c r="X33" s="3">
        <f t="shared" si="6"/>
        <v>0</v>
      </c>
      <c r="Y33" s="3">
        <f t="shared" si="7"/>
        <v>1</v>
      </c>
      <c r="Z33" s="5">
        <f t="shared" si="8"/>
        <v>2</v>
      </c>
      <c r="AA33" s="3">
        <f t="shared" si="9"/>
        <v>0</v>
      </c>
      <c r="AB33">
        <f t="shared" si="11"/>
        <v>1</v>
      </c>
      <c r="AC33" s="10">
        <f>IF(E33&gt;0,0.1*E33+0.9*(J33+M33+R33+U33),J33+M33+R33+U33)</f>
        <v>4.1862500000000002</v>
      </c>
      <c r="AD33" s="5">
        <f>IF(AA33=1,AC33,0)</f>
        <v>0</v>
      </c>
      <c r="AE33" s="5">
        <f t="shared" si="10"/>
        <v>0</v>
      </c>
    </row>
    <row r="34" spans="1:31" s="3" customFormat="1" x14ac:dyDescent="0.35">
      <c r="A34" s="3">
        <v>53</v>
      </c>
      <c r="B34" s="3" t="s">
        <v>159</v>
      </c>
      <c r="C34" s="3" t="s">
        <v>160</v>
      </c>
      <c r="D34" s="3">
        <v>151532</v>
      </c>
      <c r="E34" s="4"/>
      <c r="J34" s="9">
        <f t="shared" si="0"/>
        <v>0</v>
      </c>
      <c r="K34" s="12"/>
      <c r="L34" s="12"/>
      <c r="M34" s="11">
        <f t="shared" si="1"/>
        <v>0</v>
      </c>
      <c r="R34" s="9">
        <f t="shared" si="2"/>
        <v>0</v>
      </c>
      <c r="S34" s="12"/>
      <c r="T34" s="12"/>
      <c r="U34" s="11">
        <f t="shared" si="3"/>
        <v>0</v>
      </c>
      <c r="V34" s="3">
        <f t="shared" si="4"/>
        <v>0</v>
      </c>
      <c r="W34" s="3">
        <f t="shared" si="5"/>
        <v>0</v>
      </c>
      <c r="X34" s="3">
        <f t="shared" si="6"/>
        <v>0</v>
      </c>
      <c r="Y34" s="3">
        <f t="shared" si="7"/>
        <v>0</v>
      </c>
      <c r="Z34" s="5">
        <f t="shared" si="8"/>
        <v>0</v>
      </c>
      <c r="AA34" s="3">
        <f t="shared" si="9"/>
        <v>0</v>
      </c>
      <c r="AB34">
        <f t="shared" si="11"/>
        <v>0</v>
      </c>
      <c r="AC34" s="10">
        <f>IF(E34&gt;0,0.1*E34+0.9*(J34+M34+R34+U34),J34+M34+R34+U34)</f>
        <v>0</v>
      </c>
      <c r="AD34" s="5">
        <f>IF(AA34=1,AC34,0)</f>
        <v>0</v>
      </c>
      <c r="AE34" s="5">
        <f t="shared" si="10"/>
        <v>0</v>
      </c>
    </row>
    <row r="35" spans="1:31" s="3" customFormat="1" x14ac:dyDescent="0.35">
      <c r="A35" s="3">
        <v>73</v>
      </c>
      <c r="B35" s="3" t="s">
        <v>208</v>
      </c>
      <c r="C35" s="3" t="s">
        <v>209</v>
      </c>
      <c r="D35" s="3">
        <v>151441</v>
      </c>
      <c r="E35" s="4"/>
      <c r="J35" s="9">
        <f t="shared" si="0"/>
        <v>0</v>
      </c>
      <c r="K35" s="12"/>
      <c r="L35" s="12"/>
      <c r="M35" s="11">
        <f t="shared" si="1"/>
        <v>0</v>
      </c>
      <c r="R35" s="9">
        <f t="shared" si="2"/>
        <v>0</v>
      </c>
      <c r="S35" s="12"/>
      <c r="T35" s="12"/>
      <c r="U35" s="11">
        <f t="shared" si="3"/>
        <v>0</v>
      </c>
      <c r="V35" s="3">
        <f t="shared" si="4"/>
        <v>0</v>
      </c>
      <c r="W35" s="3">
        <f t="shared" si="5"/>
        <v>0</v>
      </c>
      <c r="X35" s="3">
        <f t="shared" si="6"/>
        <v>0</v>
      </c>
      <c r="Y35" s="3">
        <f t="shared" si="7"/>
        <v>0</v>
      </c>
      <c r="Z35" s="5">
        <f t="shared" si="8"/>
        <v>0</v>
      </c>
      <c r="AA35" s="3">
        <f t="shared" si="9"/>
        <v>0</v>
      </c>
      <c r="AB35">
        <f t="shared" si="11"/>
        <v>0</v>
      </c>
      <c r="AC35" s="10">
        <f>IF(E35&gt;0,0.1*E35+0.9*(J35+M35+R35+U35),J35+M35+R35+U35)</f>
        <v>0</v>
      </c>
      <c r="AD35" s="5">
        <f>IF(AA35=1,AC35,0)</f>
        <v>0</v>
      </c>
      <c r="AE35" s="5">
        <f t="shared" si="10"/>
        <v>0</v>
      </c>
    </row>
    <row r="36" spans="1:31" s="3" customFormat="1" x14ac:dyDescent="0.35">
      <c r="A36" s="3">
        <v>40</v>
      </c>
      <c r="B36" s="3" t="s">
        <v>127</v>
      </c>
      <c r="C36" s="3" t="s">
        <v>128</v>
      </c>
      <c r="D36" s="3">
        <v>151474</v>
      </c>
      <c r="E36" s="4"/>
      <c r="J36" s="9">
        <f t="shared" si="0"/>
        <v>0</v>
      </c>
      <c r="K36" s="12">
        <v>20</v>
      </c>
      <c r="L36" s="12">
        <v>3</v>
      </c>
      <c r="M36" s="11">
        <f t="shared" si="1"/>
        <v>2.2999999999999998</v>
      </c>
      <c r="R36" s="9">
        <f t="shared" si="2"/>
        <v>0</v>
      </c>
      <c r="S36" s="12">
        <v>9</v>
      </c>
      <c r="T36" s="12">
        <v>12</v>
      </c>
      <c r="U36" s="11">
        <f t="shared" si="3"/>
        <v>2.1</v>
      </c>
      <c r="V36" s="3">
        <f t="shared" si="4"/>
        <v>0</v>
      </c>
      <c r="W36" s="3">
        <f t="shared" si="5"/>
        <v>1</v>
      </c>
      <c r="X36" s="3">
        <f t="shared" si="6"/>
        <v>0</v>
      </c>
      <c r="Y36" s="3">
        <f t="shared" si="7"/>
        <v>1</v>
      </c>
      <c r="Z36" s="5">
        <f t="shared" si="8"/>
        <v>2</v>
      </c>
      <c r="AA36" s="3">
        <f t="shared" si="9"/>
        <v>0</v>
      </c>
      <c r="AB36">
        <f t="shared" si="11"/>
        <v>1</v>
      </c>
      <c r="AC36" s="10">
        <f>IF(E36&gt;0,0.1*E36+0.9*(J36+M36+R36+U36),J36+M36+R36+U36)</f>
        <v>4.4000000000000004</v>
      </c>
      <c r="AD36" s="5">
        <f>IF(AA36=1,AC36,0)</f>
        <v>0</v>
      </c>
      <c r="AE36" s="5">
        <f t="shared" si="10"/>
        <v>0</v>
      </c>
    </row>
    <row r="37" spans="1:31" s="3" customFormat="1" x14ac:dyDescent="0.35">
      <c r="A37" s="3">
        <v>58</v>
      </c>
      <c r="B37" s="3" t="s">
        <v>169</v>
      </c>
      <c r="C37" s="3" t="s">
        <v>170</v>
      </c>
      <c r="D37" s="3">
        <v>151760</v>
      </c>
      <c r="E37" s="4">
        <v>9</v>
      </c>
      <c r="F37" s="3">
        <v>2</v>
      </c>
      <c r="G37" s="3">
        <v>0</v>
      </c>
      <c r="I37" s="3">
        <v>10</v>
      </c>
      <c r="J37" s="9">
        <f t="shared" ref="J37:J68" si="12">(F37+G37+H37+I37)/40</f>
        <v>0.3</v>
      </c>
      <c r="K37" s="12">
        <v>20</v>
      </c>
      <c r="L37" s="12">
        <v>5</v>
      </c>
      <c r="M37" s="11">
        <f t="shared" ref="M37:M68" si="13">(K37+L37)/10</f>
        <v>2.5</v>
      </c>
      <c r="N37" s="3">
        <v>8</v>
      </c>
      <c r="R37" s="9">
        <f t="shared" ref="R37:R68" si="14">(N37+O37+P37+Q37)/40</f>
        <v>0.2</v>
      </c>
      <c r="S37" s="12">
        <v>12</v>
      </c>
      <c r="T37" s="12">
        <v>9</v>
      </c>
      <c r="U37" s="11">
        <f t="shared" ref="U37:U68" si="15">(S37+T37)/10</f>
        <v>2.1</v>
      </c>
      <c r="V37" s="3">
        <f t="shared" ref="V37:V68" si="16">IF(J37&lt;0.5,0,1)</f>
        <v>0</v>
      </c>
      <c r="W37" s="3">
        <f t="shared" ref="W37:W68" si="17">IF(M37&lt;1.5,0,1)</f>
        <v>1</v>
      </c>
      <c r="X37" s="3">
        <f t="shared" ref="X37:X68" si="18">IF(R37&lt;0.5,0,1)</f>
        <v>0</v>
      </c>
      <c r="Y37" s="3">
        <f t="shared" ref="Y37:Y68" si="19">IF(U37&lt;1.5,0,1)</f>
        <v>1</v>
      </c>
      <c r="Z37" s="5">
        <f t="shared" ref="Z37:Z68" si="20">SUM(V37:Y37)</f>
        <v>2</v>
      </c>
      <c r="AA37" s="3">
        <f t="shared" ref="AA37:AA68" si="21">IF(Z37=4,1,0)</f>
        <v>0</v>
      </c>
      <c r="AB37">
        <f t="shared" si="11"/>
        <v>1</v>
      </c>
      <c r="AC37" s="10">
        <f>IF(E37&gt;0,0.1*E37+0.9*(J37+M37+R37+U37),J37+M37+R37+U37)</f>
        <v>5.49</v>
      </c>
      <c r="AD37" s="5">
        <f>IF(AA37=1,AC37,0)</f>
        <v>0</v>
      </c>
      <c r="AE37" s="5">
        <f t="shared" ref="AE37:AE68" si="22">AD37*10/9.2</f>
        <v>0</v>
      </c>
    </row>
    <row r="38" spans="1:31" s="3" customFormat="1" x14ac:dyDescent="0.35">
      <c r="A38" s="3">
        <v>61</v>
      </c>
      <c r="B38" s="3" t="s">
        <v>178</v>
      </c>
      <c r="C38" s="3" t="s">
        <v>130</v>
      </c>
      <c r="D38" s="3">
        <v>151592</v>
      </c>
      <c r="E38" s="4"/>
      <c r="F38" s="3">
        <v>10</v>
      </c>
      <c r="H38" s="3">
        <v>10</v>
      </c>
      <c r="I38" s="3">
        <v>10</v>
      </c>
      <c r="J38" s="9">
        <f t="shared" si="12"/>
        <v>0.75</v>
      </c>
      <c r="K38" s="12">
        <v>20</v>
      </c>
      <c r="L38" s="12">
        <v>16</v>
      </c>
      <c r="M38" s="11">
        <f t="shared" si="13"/>
        <v>3.6</v>
      </c>
      <c r="R38" s="9">
        <f t="shared" si="14"/>
        <v>0</v>
      </c>
      <c r="S38" s="12">
        <v>7</v>
      </c>
      <c r="T38" s="12">
        <v>4</v>
      </c>
      <c r="U38" s="11">
        <f t="shared" si="15"/>
        <v>1.1000000000000001</v>
      </c>
      <c r="V38" s="3">
        <f t="shared" si="16"/>
        <v>1</v>
      </c>
      <c r="W38" s="3">
        <f t="shared" si="17"/>
        <v>1</v>
      </c>
      <c r="X38" s="3">
        <f t="shared" si="18"/>
        <v>0</v>
      </c>
      <c r="Y38" s="3">
        <f t="shared" si="19"/>
        <v>0</v>
      </c>
      <c r="Z38" s="5">
        <f t="shared" si="20"/>
        <v>2</v>
      </c>
      <c r="AA38" s="3">
        <f t="shared" si="21"/>
        <v>0</v>
      </c>
      <c r="AB38">
        <f t="shared" si="11"/>
        <v>1</v>
      </c>
      <c r="AC38" s="10">
        <f>IF(E38&gt;0,0.1*E38+0.9*(J38+M38+R38+U38),J38+M38+R38+U38)</f>
        <v>5.4499999999999993</v>
      </c>
      <c r="AD38" s="5">
        <f>IF(AA38=1,AC38,0)</f>
        <v>0</v>
      </c>
      <c r="AE38" s="5">
        <f t="shared" si="22"/>
        <v>0</v>
      </c>
    </row>
    <row r="39" spans="1:31" s="3" customFormat="1" x14ac:dyDescent="0.35">
      <c r="A39" s="3">
        <v>88</v>
      </c>
      <c r="B39" s="3" t="s">
        <v>243</v>
      </c>
      <c r="C39" s="3" t="s">
        <v>44</v>
      </c>
      <c r="D39" s="3">
        <v>151184</v>
      </c>
      <c r="E39" s="4"/>
      <c r="F39" s="3">
        <v>10</v>
      </c>
      <c r="G39" s="3">
        <v>10</v>
      </c>
      <c r="H39" s="3">
        <v>10</v>
      </c>
      <c r="I39" s="3">
        <v>10</v>
      </c>
      <c r="J39" s="9">
        <f t="shared" si="12"/>
        <v>1</v>
      </c>
      <c r="K39" s="12">
        <v>18</v>
      </c>
      <c r="L39" s="12">
        <v>16</v>
      </c>
      <c r="M39" s="11">
        <f t="shared" si="13"/>
        <v>3.4</v>
      </c>
      <c r="N39" s="3">
        <v>9</v>
      </c>
      <c r="R39" s="9">
        <f t="shared" si="14"/>
        <v>0.22500000000000001</v>
      </c>
      <c r="S39" s="12">
        <v>17</v>
      </c>
      <c r="T39" s="12">
        <v>17</v>
      </c>
      <c r="U39" s="11">
        <f t="shared" si="15"/>
        <v>3.4</v>
      </c>
      <c r="V39" s="3">
        <f t="shared" si="16"/>
        <v>1</v>
      </c>
      <c r="W39" s="3">
        <f t="shared" si="17"/>
        <v>1</v>
      </c>
      <c r="X39" s="3">
        <f t="shared" si="18"/>
        <v>0</v>
      </c>
      <c r="Y39" s="3">
        <f t="shared" si="19"/>
        <v>1</v>
      </c>
      <c r="Z39" s="5">
        <f t="shared" si="20"/>
        <v>3</v>
      </c>
      <c r="AA39" s="3">
        <f t="shared" si="21"/>
        <v>0</v>
      </c>
      <c r="AB39">
        <f t="shared" si="11"/>
        <v>1</v>
      </c>
      <c r="AC39" s="10">
        <f>IF(E39&gt;0,0.1*E39+0.9*(J39+M39+R39+U39),J39+M39+R39+U39)</f>
        <v>8.0250000000000004</v>
      </c>
      <c r="AD39" s="5">
        <f>IF(AA39=1,AC39,0)</f>
        <v>0</v>
      </c>
      <c r="AE39" s="5">
        <f t="shared" si="22"/>
        <v>0</v>
      </c>
    </row>
    <row r="40" spans="1:31" s="3" customFormat="1" x14ac:dyDescent="0.35">
      <c r="A40" s="3">
        <v>40</v>
      </c>
      <c r="B40" s="3" t="s">
        <v>125</v>
      </c>
      <c r="C40" s="3" t="s">
        <v>126</v>
      </c>
      <c r="D40" s="3">
        <v>151455</v>
      </c>
      <c r="E40" s="4"/>
      <c r="J40" s="9">
        <f t="shared" si="12"/>
        <v>0</v>
      </c>
      <c r="K40" s="12">
        <v>18</v>
      </c>
      <c r="L40" s="12"/>
      <c r="M40" s="11">
        <f t="shared" si="13"/>
        <v>1.8</v>
      </c>
      <c r="R40" s="9">
        <f t="shared" si="14"/>
        <v>0</v>
      </c>
      <c r="S40" s="12">
        <v>3</v>
      </c>
      <c r="T40" s="12">
        <v>14</v>
      </c>
      <c r="U40" s="11">
        <f t="shared" si="15"/>
        <v>1.7</v>
      </c>
      <c r="V40" s="3">
        <f t="shared" si="16"/>
        <v>0</v>
      </c>
      <c r="W40" s="3">
        <f t="shared" si="17"/>
        <v>1</v>
      </c>
      <c r="X40" s="3">
        <f t="shared" si="18"/>
        <v>0</v>
      </c>
      <c r="Y40" s="3">
        <f t="shared" si="19"/>
        <v>1</v>
      </c>
      <c r="Z40" s="5">
        <f t="shared" si="20"/>
        <v>2</v>
      </c>
      <c r="AA40" s="3">
        <f t="shared" si="21"/>
        <v>0</v>
      </c>
      <c r="AB40">
        <f t="shared" si="11"/>
        <v>1</v>
      </c>
      <c r="AC40" s="10">
        <f>IF(E40&gt;0,0.1*E40+0.9*(J40+M40+R40+U40),J40+M40+R40+U40)</f>
        <v>3.5</v>
      </c>
      <c r="AD40" s="5">
        <f>IF(AA40=1,AC40,0)</f>
        <v>0</v>
      </c>
      <c r="AE40" s="5">
        <f t="shared" si="22"/>
        <v>0</v>
      </c>
    </row>
    <row r="41" spans="1:31" s="3" customFormat="1" x14ac:dyDescent="0.35">
      <c r="A41">
        <v>5</v>
      </c>
      <c r="B41" t="s">
        <v>20</v>
      </c>
      <c r="C41" t="s">
        <v>21</v>
      </c>
      <c r="D41">
        <v>151704</v>
      </c>
      <c r="E41" s="4"/>
      <c r="F41">
        <v>9</v>
      </c>
      <c r="G41">
        <v>8</v>
      </c>
      <c r="H41">
        <v>8</v>
      </c>
      <c r="I41">
        <v>10</v>
      </c>
      <c r="J41" s="8">
        <f t="shared" si="12"/>
        <v>0.875</v>
      </c>
      <c r="K41" s="12">
        <v>20</v>
      </c>
      <c r="L41" s="12">
        <v>12</v>
      </c>
      <c r="M41" s="11">
        <f t="shared" si="13"/>
        <v>3.2</v>
      </c>
      <c r="N41">
        <v>10</v>
      </c>
      <c r="O41">
        <v>0</v>
      </c>
      <c r="P41">
        <v>10</v>
      </c>
      <c r="Q41">
        <v>9</v>
      </c>
      <c r="R41" s="8">
        <f t="shared" si="14"/>
        <v>0.72499999999999998</v>
      </c>
      <c r="S41" s="12">
        <v>15</v>
      </c>
      <c r="T41" s="12"/>
      <c r="U41" s="11">
        <f t="shared" si="15"/>
        <v>1.5</v>
      </c>
      <c r="V41">
        <f t="shared" si="16"/>
        <v>1</v>
      </c>
      <c r="W41">
        <f t="shared" si="17"/>
        <v>1</v>
      </c>
      <c r="X41">
        <f t="shared" si="18"/>
        <v>1</v>
      </c>
      <c r="Y41">
        <f t="shared" si="19"/>
        <v>1</v>
      </c>
      <c r="Z41" s="6">
        <f t="shared" si="20"/>
        <v>4</v>
      </c>
      <c r="AA41">
        <f t="shared" si="21"/>
        <v>1</v>
      </c>
      <c r="AB41">
        <f t="shared" si="11"/>
        <v>1</v>
      </c>
      <c r="AC41" s="10">
        <f>IF(E41&gt;0,0.1*E41+0.9*(J41+M41+R41+U41),J41+M41+R41+U41)</f>
        <v>6.3</v>
      </c>
      <c r="AD41" s="16">
        <f>IF(AA41=1,AC41,0)</f>
        <v>6.3</v>
      </c>
      <c r="AE41" s="16">
        <f t="shared" si="22"/>
        <v>6.8478260869565224</v>
      </c>
    </row>
    <row r="42" spans="1:31" s="3" customFormat="1" x14ac:dyDescent="0.35">
      <c r="A42" s="3">
        <v>57</v>
      </c>
      <c r="B42" s="3" t="s">
        <v>20</v>
      </c>
      <c r="C42" s="3" t="s">
        <v>168</v>
      </c>
      <c r="D42" s="3">
        <v>151165</v>
      </c>
      <c r="E42" s="4">
        <v>7</v>
      </c>
      <c r="F42" s="3">
        <v>9</v>
      </c>
      <c r="G42" s="3">
        <v>10</v>
      </c>
      <c r="H42" s="3">
        <v>8</v>
      </c>
      <c r="I42" s="3">
        <v>5</v>
      </c>
      <c r="J42" s="9">
        <f t="shared" si="12"/>
        <v>0.8</v>
      </c>
      <c r="K42" s="12"/>
      <c r="L42" s="12"/>
      <c r="M42" s="11">
        <f t="shared" si="13"/>
        <v>0</v>
      </c>
      <c r="R42" s="9">
        <f t="shared" si="14"/>
        <v>0</v>
      </c>
      <c r="S42" s="12"/>
      <c r="T42" s="12"/>
      <c r="U42" s="11">
        <f t="shared" si="15"/>
        <v>0</v>
      </c>
      <c r="V42" s="3">
        <f t="shared" si="16"/>
        <v>1</v>
      </c>
      <c r="W42" s="3">
        <f t="shared" si="17"/>
        <v>0</v>
      </c>
      <c r="X42" s="3">
        <f t="shared" si="18"/>
        <v>0</v>
      </c>
      <c r="Y42" s="3">
        <f t="shared" si="19"/>
        <v>0</v>
      </c>
      <c r="Z42" s="5">
        <f t="shared" si="20"/>
        <v>1</v>
      </c>
      <c r="AA42" s="3">
        <f t="shared" si="21"/>
        <v>0</v>
      </c>
      <c r="AB42">
        <f t="shared" si="11"/>
        <v>1</v>
      </c>
      <c r="AC42" s="10">
        <f>IF(E42&gt;0,0.1*E42+0.9*(J42+M42+R42+U42),J42+M42+R42+U42)</f>
        <v>1.4200000000000002</v>
      </c>
      <c r="AD42" s="5">
        <f>IF(AA42=1,AC42,0)</f>
        <v>0</v>
      </c>
      <c r="AE42" s="5">
        <f t="shared" si="22"/>
        <v>0</v>
      </c>
    </row>
    <row r="43" spans="1:31" s="3" customFormat="1" x14ac:dyDescent="0.35">
      <c r="A43">
        <v>5</v>
      </c>
      <c r="B43" t="s">
        <v>18</v>
      </c>
      <c r="C43" t="s">
        <v>19</v>
      </c>
      <c r="D43">
        <v>151693</v>
      </c>
      <c r="E43" s="4">
        <v>7</v>
      </c>
      <c r="F43">
        <v>9</v>
      </c>
      <c r="G43">
        <v>8</v>
      </c>
      <c r="H43">
        <v>8</v>
      </c>
      <c r="I43">
        <v>10</v>
      </c>
      <c r="J43" s="8">
        <f t="shared" si="12"/>
        <v>0.875</v>
      </c>
      <c r="K43" s="12">
        <v>16</v>
      </c>
      <c r="L43" s="12">
        <v>10</v>
      </c>
      <c r="M43" s="11">
        <f t="shared" si="13"/>
        <v>2.6</v>
      </c>
      <c r="N43">
        <v>10</v>
      </c>
      <c r="O43">
        <v>0</v>
      </c>
      <c r="P43">
        <v>10</v>
      </c>
      <c r="Q43">
        <v>9</v>
      </c>
      <c r="R43" s="8">
        <f t="shared" si="14"/>
        <v>0.72499999999999998</v>
      </c>
      <c r="S43" s="12">
        <v>20</v>
      </c>
      <c r="T43" s="12">
        <v>6</v>
      </c>
      <c r="U43" s="11">
        <f t="shared" si="15"/>
        <v>2.6</v>
      </c>
      <c r="V43">
        <f t="shared" si="16"/>
        <v>1</v>
      </c>
      <c r="W43">
        <f t="shared" si="17"/>
        <v>1</v>
      </c>
      <c r="X43">
        <f t="shared" si="18"/>
        <v>1</v>
      </c>
      <c r="Y43">
        <f t="shared" si="19"/>
        <v>1</v>
      </c>
      <c r="Z43" s="6">
        <f t="shared" si="20"/>
        <v>4</v>
      </c>
      <c r="AA43">
        <f t="shared" si="21"/>
        <v>1</v>
      </c>
      <c r="AB43">
        <f t="shared" si="11"/>
        <v>1</v>
      </c>
      <c r="AC43" s="10">
        <f>IF(E43&gt;0,0.1*E43+0.9*(J43+M43+R43+U43),J43+M43+R43+U43)</f>
        <v>6.8200000000000012</v>
      </c>
      <c r="AD43" s="16">
        <f>IF(AA43=1,AC43,0)</f>
        <v>6.8200000000000012</v>
      </c>
      <c r="AE43" s="16">
        <f t="shared" si="22"/>
        <v>7.4130434782608718</v>
      </c>
    </row>
    <row r="44" spans="1:31" s="3" customFormat="1" x14ac:dyDescent="0.35">
      <c r="A44" s="3">
        <v>69</v>
      </c>
      <c r="B44" s="3" t="s">
        <v>200</v>
      </c>
      <c r="C44" s="3" t="s">
        <v>201</v>
      </c>
      <c r="D44" s="3">
        <v>151739</v>
      </c>
      <c r="E44" s="4">
        <v>7</v>
      </c>
      <c r="J44" s="9">
        <f t="shared" si="12"/>
        <v>0</v>
      </c>
      <c r="K44" s="12"/>
      <c r="L44" s="12"/>
      <c r="M44" s="11">
        <f t="shared" si="13"/>
        <v>0</v>
      </c>
      <c r="R44" s="9">
        <f t="shared" si="14"/>
        <v>0</v>
      </c>
      <c r="S44" s="12"/>
      <c r="T44" s="12"/>
      <c r="U44" s="11">
        <f t="shared" si="15"/>
        <v>0</v>
      </c>
      <c r="V44" s="3">
        <f t="shared" si="16"/>
        <v>0</v>
      </c>
      <c r="W44" s="3">
        <f t="shared" si="17"/>
        <v>0</v>
      </c>
      <c r="X44" s="3">
        <f t="shared" si="18"/>
        <v>0</v>
      </c>
      <c r="Y44" s="3">
        <f t="shared" si="19"/>
        <v>0</v>
      </c>
      <c r="Z44" s="5">
        <f t="shared" si="20"/>
        <v>0</v>
      </c>
      <c r="AA44" s="3">
        <f t="shared" si="21"/>
        <v>0</v>
      </c>
      <c r="AB44">
        <f t="shared" si="11"/>
        <v>1</v>
      </c>
      <c r="AC44" s="10">
        <f>IF(E44&gt;0,0.1*E44+0.9*(J44+M44+R44+U44),J44+M44+R44+U44)</f>
        <v>0.70000000000000007</v>
      </c>
      <c r="AD44" s="5">
        <f>IF(AA44=1,AC44,0)</f>
        <v>0</v>
      </c>
      <c r="AE44" s="5">
        <f t="shared" si="22"/>
        <v>0</v>
      </c>
    </row>
    <row r="45" spans="1:31" s="3" customFormat="1" x14ac:dyDescent="0.35">
      <c r="A45">
        <v>1000</v>
      </c>
      <c r="B45" t="s">
        <v>282</v>
      </c>
      <c r="C45" t="s">
        <v>142</v>
      </c>
      <c r="D45">
        <v>151767</v>
      </c>
      <c r="E45" s="4"/>
      <c r="F45"/>
      <c r="G45"/>
      <c r="H45"/>
      <c r="I45"/>
      <c r="J45" s="8">
        <f t="shared" si="12"/>
        <v>0</v>
      </c>
      <c r="K45" s="12">
        <v>0</v>
      </c>
      <c r="L45" s="12"/>
      <c r="M45" s="11">
        <f t="shared" si="13"/>
        <v>0</v>
      </c>
      <c r="N45"/>
      <c r="O45"/>
      <c r="P45"/>
      <c r="Q45"/>
      <c r="R45" s="8">
        <f t="shared" si="14"/>
        <v>0</v>
      </c>
      <c r="S45" s="12"/>
      <c r="T45" s="12"/>
      <c r="U45" s="11">
        <f t="shared" si="15"/>
        <v>0</v>
      </c>
      <c r="V45">
        <f t="shared" si="16"/>
        <v>0</v>
      </c>
      <c r="W45">
        <f t="shared" si="17"/>
        <v>0</v>
      </c>
      <c r="X45">
        <f t="shared" si="18"/>
        <v>0</v>
      </c>
      <c r="Y45">
        <f t="shared" si="19"/>
        <v>0</v>
      </c>
      <c r="Z45" s="6">
        <f t="shared" si="20"/>
        <v>0</v>
      </c>
      <c r="AA45">
        <f t="shared" si="21"/>
        <v>0</v>
      </c>
      <c r="AB45">
        <f t="shared" si="11"/>
        <v>0</v>
      </c>
      <c r="AC45" s="10">
        <f>IF(E45&gt;0,0.1*E45+0.9*(J45+M45+R45+U45),J45+M45+R45+U45)</f>
        <v>0</v>
      </c>
      <c r="AD45" s="6">
        <f>IF(AA45=1,AC45,0)</f>
        <v>0</v>
      </c>
      <c r="AE45" s="6">
        <f t="shared" si="22"/>
        <v>0</v>
      </c>
    </row>
    <row r="46" spans="1:31" s="3" customFormat="1" x14ac:dyDescent="0.35">
      <c r="A46" s="3">
        <v>90</v>
      </c>
      <c r="B46" s="3" t="s">
        <v>247</v>
      </c>
      <c r="C46" s="3" t="s">
        <v>248</v>
      </c>
      <c r="D46" s="3">
        <v>151550</v>
      </c>
      <c r="E46" s="4"/>
      <c r="F46" s="3">
        <v>9</v>
      </c>
      <c r="G46" s="3">
        <v>6</v>
      </c>
      <c r="H46" s="3">
        <v>10</v>
      </c>
      <c r="I46" s="3">
        <v>10</v>
      </c>
      <c r="J46" s="9">
        <f t="shared" si="12"/>
        <v>0.875</v>
      </c>
      <c r="K46" s="12">
        <v>18</v>
      </c>
      <c r="L46" s="12">
        <v>4</v>
      </c>
      <c r="M46" s="11">
        <f t="shared" si="13"/>
        <v>2.2000000000000002</v>
      </c>
      <c r="R46" s="9">
        <f t="shared" si="14"/>
        <v>0</v>
      </c>
      <c r="S46" s="12">
        <v>2</v>
      </c>
      <c r="T46" s="12">
        <v>4</v>
      </c>
      <c r="U46" s="11">
        <f t="shared" si="15"/>
        <v>0.6</v>
      </c>
      <c r="V46" s="3">
        <f t="shared" si="16"/>
        <v>1</v>
      </c>
      <c r="W46" s="3">
        <f t="shared" si="17"/>
        <v>1</v>
      </c>
      <c r="X46" s="3">
        <f t="shared" si="18"/>
        <v>0</v>
      </c>
      <c r="Y46" s="3">
        <f t="shared" si="19"/>
        <v>0</v>
      </c>
      <c r="Z46" s="5">
        <f t="shared" si="20"/>
        <v>2</v>
      </c>
      <c r="AA46" s="3">
        <f t="shared" si="21"/>
        <v>0</v>
      </c>
      <c r="AB46">
        <f t="shared" si="11"/>
        <v>1</v>
      </c>
      <c r="AC46" s="10">
        <f>IF(E46&gt;0,0.1*E46+0.9*(J46+M46+R46+U46),J46+M46+R46+U46)</f>
        <v>3.6750000000000003</v>
      </c>
      <c r="AD46" s="5">
        <f>IF(AA46=1,AC46,0)</f>
        <v>0</v>
      </c>
      <c r="AE46" s="5">
        <f t="shared" si="22"/>
        <v>0</v>
      </c>
    </row>
    <row r="47" spans="1:31" s="3" customFormat="1" x14ac:dyDescent="0.35">
      <c r="A47" s="3">
        <v>65</v>
      </c>
      <c r="B47" s="3" t="s">
        <v>192</v>
      </c>
      <c r="C47" s="3" t="s">
        <v>193</v>
      </c>
      <c r="D47" s="3">
        <v>151267</v>
      </c>
      <c r="E47" s="4"/>
      <c r="F47" s="3">
        <v>9</v>
      </c>
      <c r="G47" s="3">
        <v>10</v>
      </c>
      <c r="H47" s="3">
        <v>10</v>
      </c>
      <c r="I47" s="3">
        <v>10</v>
      </c>
      <c r="J47" s="9">
        <f t="shared" si="12"/>
        <v>0.97499999999999998</v>
      </c>
      <c r="K47" s="12"/>
      <c r="L47" s="12"/>
      <c r="M47" s="11">
        <f t="shared" si="13"/>
        <v>0</v>
      </c>
      <c r="N47" s="3">
        <v>10</v>
      </c>
      <c r="O47" s="3">
        <v>10</v>
      </c>
      <c r="P47" s="3">
        <v>9</v>
      </c>
      <c r="Q47" s="3">
        <v>9</v>
      </c>
      <c r="R47" s="9">
        <f t="shared" si="14"/>
        <v>0.95</v>
      </c>
      <c r="S47" s="12">
        <v>14</v>
      </c>
      <c r="T47" s="12">
        <v>2</v>
      </c>
      <c r="U47" s="11">
        <f t="shared" si="15"/>
        <v>1.6</v>
      </c>
      <c r="V47" s="3">
        <f t="shared" si="16"/>
        <v>1</v>
      </c>
      <c r="W47" s="3">
        <f t="shared" si="17"/>
        <v>0</v>
      </c>
      <c r="X47" s="3">
        <f t="shared" si="18"/>
        <v>1</v>
      </c>
      <c r="Y47" s="3">
        <f t="shared" si="19"/>
        <v>1</v>
      </c>
      <c r="Z47" s="5">
        <f t="shared" si="20"/>
        <v>3</v>
      </c>
      <c r="AA47" s="3">
        <f t="shared" si="21"/>
        <v>0</v>
      </c>
      <c r="AB47">
        <f t="shared" si="11"/>
        <v>1</v>
      </c>
      <c r="AC47" s="10">
        <f>IF(E47&gt;0,0.1*E47+0.9*(J47+M47+R47+U47),J47+M47+R47+U47)</f>
        <v>3.5249999999999999</v>
      </c>
      <c r="AD47" s="5">
        <f>IF(AA47=1,AC47,0)</f>
        <v>0</v>
      </c>
      <c r="AE47" s="5">
        <f t="shared" si="22"/>
        <v>0</v>
      </c>
    </row>
    <row r="48" spans="1:31" s="3" customFormat="1" x14ac:dyDescent="0.35">
      <c r="A48" s="3">
        <v>65</v>
      </c>
      <c r="B48" s="3" t="s">
        <v>194</v>
      </c>
      <c r="C48" s="3" t="s">
        <v>195</v>
      </c>
      <c r="D48" s="3">
        <v>151255</v>
      </c>
      <c r="E48" s="4"/>
      <c r="F48" s="3">
        <v>9</v>
      </c>
      <c r="G48" s="3">
        <v>10</v>
      </c>
      <c r="H48" s="3">
        <v>10</v>
      </c>
      <c r="I48" s="3">
        <v>10</v>
      </c>
      <c r="J48" s="9">
        <f t="shared" si="12"/>
        <v>0.97499999999999998</v>
      </c>
      <c r="K48" s="12"/>
      <c r="L48" s="12"/>
      <c r="M48" s="11">
        <f t="shared" si="13"/>
        <v>0</v>
      </c>
      <c r="N48" s="3">
        <v>10</v>
      </c>
      <c r="O48" s="3">
        <v>10</v>
      </c>
      <c r="P48" s="3">
        <v>9</v>
      </c>
      <c r="Q48" s="3">
        <v>9</v>
      </c>
      <c r="R48" s="9">
        <f t="shared" si="14"/>
        <v>0.95</v>
      </c>
      <c r="S48" s="12">
        <v>18</v>
      </c>
      <c r="T48" s="12">
        <v>17</v>
      </c>
      <c r="U48" s="11">
        <f t="shared" si="15"/>
        <v>3.5</v>
      </c>
      <c r="V48" s="3">
        <f t="shared" si="16"/>
        <v>1</v>
      </c>
      <c r="W48" s="3">
        <f t="shared" si="17"/>
        <v>0</v>
      </c>
      <c r="X48" s="3">
        <f t="shared" si="18"/>
        <v>1</v>
      </c>
      <c r="Y48" s="3">
        <f t="shared" si="19"/>
        <v>1</v>
      </c>
      <c r="Z48" s="5">
        <f t="shared" si="20"/>
        <v>3</v>
      </c>
      <c r="AA48" s="3">
        <f t="shared" si="21"/>
        <v>0</v>
      </c>
      <c r="AB48">
        <f t="shared" si="11"/>
        <v>1</v>
      </c>
      <c r="AC48" s="10">
        <f>IF(E48&gt;0,0.1*E48+0.9*(J48+M48+R48+U48),J48+M48+R48+U48)</f>
        <v>5.4249999999999998</v>
      </c>
      <c r="AD48" s="5">
        <f>IF(AA48=1,AC48,0)</f>
        <v>0</v>
      </c>
      <c r="AE48" s="5">
        <f t="shared" si="22"/>
        <v>0</v>
      </c>
    </row>
    <row r="49" spans="1:31" s="3" customFormat="1" x14ac:dyDescent="0.35">
      <c r="A49" s="3">
        <v>60</v>
      </c>
      <c r="B49" s="3" t="s">
        <v>174</v>
      </c>
      <c r="C49" s="3" t="s">
        <v>175</v>
      </c>
      <c r="D49" s="3">
        <v>151600</v>
      </c>
      <c r="E49" s="4"/>
      <c r="J49" s="9">
        <f t="shared" si="12"/>
        <v>0</v>
      </c>
      <c r="K49" s="12"/>
      <c r="L49" s="12"/>
      <c r="M49" s="11">
        <f t="shared" si="13"/>
        <v>0</v>
      </c>
      <c r="R49" s="9">
        <f t="shared" si="14"/>
        <v>0</v>
      </c>
      <c r="S49" s="12"/>
      <c r="T49" s="12"/>
      <c r="U49" s="11">
        <f t="shared" si="15"/>
        <v>0</v>
      </c>
      <c r="V49" s="3">
        <f t="shared" si="16"/>
        <v>0</v>
      </c>
      <c r="W49" s="3">
        <f t="shared" si="17"/>
        <v>0</v>
      </c>
      <c r="X49" s="3">
        <f t="shared" si="18"/>
        <v>0</v>
      </c>
      <c r="Y49" s="3">
        <f t="shared" si="19"/>
        <v>0</v>
      </c>
      <c r="Z49" s="5">
        <f t="shared" si="20"/>
        <v>0</v>
      </c>
      <c r="AA49" s="3">
        <f t="shared" si="21"/>
        <v>0</v>
      </c>
      <c r="AB49">
        <f t="shared" si="11"/>
        <v>0</v>
      </c>
      <c r="AC49" s="10">
        <f>IF(E49&gt;0,0.1*E49+0.9*(J49+M49+R49+U49),J49+M49+R49+U49)</f>
        <v>0</v>
      </c>
      <c r="AD49" s="5">
        <f>IF(AA49=1,AC49,0)</f>
        <v>0</v>
      </c>
      <c r="AE49" s="5">
        <f t="shared" si="22"/>
        <v>0</v>
      </c>
    </row>
    <row r="50" spans="1:31" s="3" customFormat="1" x14ac:dyDescent="0.35">
      <c r="A50" s="3">
        <v>14</v>
      </c>
      <c r="B50" s="3" t="s">
        <v>52</v>
      </c>
      <c r="C50" s="3" t="s">
        <v>53</v>
      </c>
      <c r="D50" s="3">
        <v>151173</v>
      </c>
      <c r="E50" s="4"/>
      <c r="F50" s="3">
        <v>9</v>
      </c>
      <c r="H50" s="3">
        <v>9</v>
      </c>
      <c r="I50" s="3">
        <v>7.5</v>
      </c>
      <c r="J50" s="9">
        <f t="shared" si="12"/>
        <v>0.63749999999999996</v>
      </c>
      <c r="K50" s="12"/>
      <c r="L50" s="12"/>
      <c r="M50" s="11">
        <f t="shared" si="13"/>
        <v>0</v>
      </c>
      <c r="R50" s="9">
        <f t="shared" si="14"/>
        <v>0</v>
      </c>
      <c r="S50" s="12"/>
      <c r="T50" s="12"/>
      <c r="U50" s="11">
        <f t="shared" si="15"/>
        <v>0</v>
      </c>
      <c r="V50" s="3">
        <f t="shared" si="16"/>
        <v>1</v>
      </c>
      <c r="W50" s="3">
        <f t="shared" si="17"/>
        <v>0</v>
      </c>
      <c r="X50" s="3">
        <f t="shared" si="18"/>
        <v>0</v>
      </c>
      <c r="Y50" s="3">
        <f t="shared" si="19"/>
        <v>0</v>
      </c>
      <c r="Z50" s="5">
        <f t="shared" si="20"/>
        <v>1</v>
      </c>
      <c r="AA50" s="3">
        <f t="shared" si="21"/>
        <v>0</v>
      </c>
      <c r="AB50">
        <f t="shared" si="11"/>
        <v>1</v>
      </c>
      <c r="AC50" s="10">
        <f>IF(E50&gt;0,0.1*E50+0.9*(J50+M50+R50+U50),J50+M50+R50+U50)</f>
        <v>0.63749999999999996</v>
      </c>
      <c r="AD50" s="5">
        <f>IF(AA50=1,AC50,0)</f>
        <v>0</v>
      </c>
      <c r="AE50" s="5">
        <f t="shared" si="22"/>
        <v>0</v>
      </c>
    </row>
    <row r="51" spans="1:31" s="3" customFormat="1" x14ac:dyDescent="0.35">
      <c r="A51" s="3">
        <v>56</v>
      </c>
      <c r="B51" s="3" t="s">
        <v>167</v>
      </c>
      <c r="C51" s="3" t="s">
        <v>57</v>
      </c>
      <c r="D51" s="3">
        <v>15794</v>
      </c>
      <c r="E51" s="4"/>
      <c r="F51" s="3">
        <v>10</v>
      </c>
      <c r="G51" s="3">
        <v>10</v>
      </c>
      <c r="J51" s="9">
        <f t="shared" si="12"/>
        <v>0.5</v>
      </c>
      <c r="K51" s="12"/>
      <c r="L51" s="12"/>
      <c r="M51" s="11">
        <f t="shared" si="13"/>
        <v>0</v>
      </c>
      <c r="R51" s="9">
        <f t="shared" si="14"/>
        <v>0</v>
      </c>
      <c r="S51" s="12"/>
      <c r="T51" s="12"/>
      <c r="U51" s="11">
        <f t="shared" si="15"/>
        <v>0</v>
      </c>
      <c r="V51" s="3">
        <f t="shared" si="16"/>
        <v>1</v>
      </c>
      <c r="W51" s="3">
        <f t="shared" si="17"/>
        <v>0</v>
      </c>
      <c r="X51" s="3">
        <f t="shared" si="18"/>
        <v>0</v>
      </c>
      <c r="Y51" s="3">
        <f t="shared" si="19"/>
        <v>0</v>
      </c>
      <c r="Z51" s="5">
        <f t="shared" si="20"/>
        <v>1</v>
      </c>
      <c r="AA51" s="3">
        <f t="shared" si="21"/>
        <v>0</v>
      </c>
      <c r="AB51">
        <f t="shared" si="11"/>
        <v>1</v>
      </c>
      <c r="AC51" s="10">
        <f>IF(E51&gt;0,0.1*E51+0.9*(J51+M51+R51+U51),J51+M51+R51+U51)</f>
        <v>0.5</v>
      </c>
      <c r="AD51" s="5">
        <f>IF(AA51=1,AC51,0)</f>
        <v>0</v>
      </c>
      <c r="AE51" s="5">
        <f t="shared" si="22"/>
        <v>0</v>
      </c>
    </row>
    <row r="52" spans="1:31" s="3" customFormat="1" x14ac:dyDescent="0.35">
      <c r="A52" s="3">
        <v>64</v>
      </c>
      <c r="B52" s="3" t="s">
        <v>188</v>
      </c>
      <c r="C52" s="3" t="s">
        <v>189</v>
      </c>
      <c r="D52" s="3">
        <v>151291</v>
      </c>
      <c r="E52" s="4"/>
      <c r="F52" s="3">
        <v>10</v>
      </c>
      <c r="G52" s="3">
        <v>10</v>
      </c>
      <c r="H52" s="3">
        <v>10</v>
      </c>
      <c r="I52" s="3">
        <v>10</v>
      </c>
      <c r="J52" s="9">
        <f t="shared" si="12"/>
        <v>1</v>
      </c>
      <c r="K52" s="12">
        <v>20</v>
      </c>
      <c r="L52" s="12">
        <v>2</v>
      </c>
      <c r="M52" s="11">
        <f t="shared" si="13"/>
        <v>2.2000000000000002</v>
      </c>
      <c r="N52" s="3">
        <v>9</v>
      </c>
      <c r="O52" s="3">
        <v>9</v>
      </c>
      <c r="P52" s="3">
        <v>10</v>
      </c>
      <c r="Q52" s="3">
        <v>10</v>
      </c>
      <c r="R52" s="9">
        <f t="shared" si="14"/>
        <v>0.95</v>
      </c>
      <c r="S52" s="12">
        <v>10</v>
      </c>
      <c r="T52" s="12">
        <v>7</v>
      </c>
      <c r="U52" s="11">
        <f t="shared" si="15"/>
        <v>1.7</v>
      </c>
      <c r="V52" s="3">
        <f t="shared" si="16"/>
        <v>1</v>
      </c>
      <c r="W52" s="3">
        <f t="shared" si="17"/>
        <v>1</v>
      </c>
      <c r="X52" s="3">
        <f t="shared" si="18"/>
        <v>1</v>
      </c>
      <c r="Y52" s="3">
        <f t="shared" si="19"/>
        <v>1</v>
      </c>
      <c r="Z52" s="5">
        <f t="shared" si="20"/>
        <v>4</v>
      </c>
      <c r="AA52" s="3">
        <f t="shared" si="21"/>
        <v>1</v>
      </c>
      <c r="AB52">
        <f t="shared" si="11"/>
        <v>1</v>
      </c>
      <c r="AC52" s="10">
        <f>IF(E52&gt;0,0.1*E52+0.9*(J52+M52+R52+U52),J52+M52+R52+U52)</f>
        <v>5.8500000000000005</v>
      </c>
      <c r="AD52" s="15">
        <f>IF(AA52=1,AC52,0)</f>
        <v>5.8500000000000005</v>
      </c>
      <c r="AE52" s="15">
        <f t="shared" si="22"/>
        <v>6.358695652173914</v>
      </c>
    </row>
    <row r="53" spans="1:31" s="3" customFormat="1" x14ac:dyDescent="0.35">
      <c r="A53" s="3">
        <v>96</v>
      </c>
      <c r="B53" s="3" t="s">
        <v>261</v>
      </c>
      <c r="C53" s="3" t="s">
        <v>19</v>
      </c>
      <c r="D53" s="3">
        <v>151742</v>
      </c>
      <c r="E53" s="4">
        <v>4</v>
      </c>
      <c r="J53" s="9">
        <f t="shared" si="12"/>
        <v>0</v>
      </c>
      <c r="K53" s="12"/>
      <c r="L53" s="12"/>
      <c r="M53" s="11">
        <f t="shared" si="13"/>
        <v>0</v>
      </c>
      <c r="R53" s="9">
        <f t="shared" si="14"/>
        <v>0</v>
      </c>
      <c r="S53" s="12">
        <v>1</v>
      </c>
      <c r="T53" s="12">
        <v>0</v>
      </c>
      <c r="U53" s="11">
        <f t="shared" si="15"/>
        <v>0.1</v>
      </c>
      <c r="V53" s="3">
        <f t="shared" si="16"/>
        <v>0</v>
      </c>
      <c r="W53" s="3">
        <f t="shared" si="17"/>
        <v>0</v>
      </c>
      <c r="X53" s="3">
        <f t="shared" si="18"/>
        <v>0</v>
      </c>
      <c r="Y53" s="3">
        <f t="shared" si="19"/>
        <v>0</v>
      </c>
      <c r="Z53" s="5">
        <f t="shared" si="20"/>
        <v>0</v>
      </c>
      <c r="AA53" s="3">
        <f t="shared" si="21"/>
        <v>0</v>
      </c>
      <c r="AB53">
        <f t="shared" si="11"/>
        <v>1</v>
      </c>
      <c r="AC53" s="10">
        <f>IF(E53&gt;0,0.1*E53+0.9*(J53+M53+R53+U53),J53+M53+R53+U53)</f>
        <v>0.49000000000000005</v>
      </c>
      <c r="AD53" s="5">
        <f>IF(AA53=1,AC53,0)</f>
        <v>0</v>
      </c>
      <c r="AE53" s="5">
        <f t="shared" si="22"/>
        <v>0</v>
      </c>
    </row>
    <row r="54" spans="1:31" s="3" customFormat="1" x14ac:dyDescent="0.35">
      <c r="A54" s="3">
        <v>45</v>
      </c>
      <c r="B54" s="3" t="s">
        <v>143</v>
      </c>
      <c r="C54" s="3" t="s">
        <v>65</v>
      </c>
      <c r="D54" s="3">
        <v>151748</v>
      </c>
      <c r="E54" s="4">
        <v>7</v>
      </c>
      <c r="F54" s="3">
        <v>2</v>
      </c>
      <c r="G54" s="3">
        <v>0</v>
      </c>
      <c r="H54" s="3">
        <v>4</v>
      </c>
      <c r="I54" s="3">
        <v>10</v>
      </c>
      <c r="J54" s="9">
        <f t="shared" si="12"/>
        <v>0.4</v>
      </c>
      <c r="K54" s="12">
        <v>18</v>
      </c>
      <c r="L54" s="12">
        <v>0</v>
      </c>
      <c r="M54" s="11">
        <f t="shared" si="13"/>
        <v>1.8</v>
      </c>
      <c r="N54" s="3">
        <v>9</v>
      </c>
      <c r="R54" s="9">
        <f t="shared" si="14"/>
        <v>0.22500000000000001</v>
      </c>
      <c r="S54" s="12">
        <v>1</v>
      </c>
      <c r="T54" s="12">
        <v>0</v>
      </c>
      <c r="U54" s="11">
        <f t="shared" si="15"/>
        <v>0.1</v>
      </c>
      <c r="V54" s="3">
        <f t="shared" si="16"/>
        <v>0</v>
      </c>
      <c r="W54" s="3">
        <f t="shared" si="17"/>
        <v>1</v>
      </c>
      <c r="X54" s="3">
        <f t="shared" si="18"/>
        <v>0</v>
      </c>
      <c r="Y54" s="3">
        <f t="shared" si="19"/>
        <v>0</v>
      </c>
      <c r="Z54" s="5">
        <f t="shared" si="20"/>
        <v>1</v>
      </c>
      <c r="AA54" s="3">
        <f t="shared" si="21"/>
        <v>0</v>
      </c>
      <c r="AB54">
        <f t="shared" si="11"/>
        <v>1</v>
      </c>
      <c r="AC54" s="10">
        <f>IF(E54&gt;0,0.1*E54+0.9*(J54+M54+R54+U54),J54+M54+R54+U54)</f>
        <v>2.9725000000000006</v>
      </c>
      <c r="AD54" s="5">
        <f>IF(AA54=1,AC54,0)</f>
        <v>0</v>
      </c>
      <c r="AE54" s="5">
        <f t="shared" si="22"/>
        <v>0</v>
      </c>
    </row>
    <row r="55" spans="1:31" s="3" customFormat="1" x14ac:dyDescent="0.35">
      <c r="A55" s="3">
        <v>62</v>
      </c>
      <c r="B55" s="3" t="s">
        <v>182</v>
      </c>
      <c r="C55" s="3" t="s">
        <v>183</v>
      </c>
      <c r="D55" s="3">
        <v>151456</v>
      </c>
      <c r="E55" s="4"/>
      <c r="F55" s="3">
        <v>9</v>
      </c>
      <c r="G55" s="3">
        <v>7</v>
      </c>
      <c r="H55" s="3">
        <v>10</v>
      </c>
      <c r="I55" s="3">
        <v>10</v>
      </c>
      <c r="J55" s="9">
        <f t="shared" si="12"/>
        <v>0.9</v>
      </c>
      <c r="K55" s="12">
        <v>20</v>
      </c>
      <c r="L55" s="12">
        <v>7</v>
      </c>
      <c r="M55" s="11">
        <f t="shared" si="13"/>
        <v>2.7</v>
      </c>
      <c r="R55" s="9">
        <f t="shared" si="14"/>
        <v>0</v>
      </c>
      <c r="S55" s="12">
        <v>1</v>
      </c>
      <c r="T55" s="12">
        <v>7</v>
      </c>
      <c r="U55" s="11">
        <f t="shared" si="15"/>
        <v>0.8</v>
      </c>
      <c r="V55" s="3">
        <f t="shared" si="16"/>
        <v>1</v>
      </c>
      <c r="W55" s="3">
        <f t="shared" si="17"/>
        <v>1</v>
      </c>
      <c r="X55" s="3">
        <f t="shared" si="18"/>
        <v>0</v>
      </c>
      <c r="Y55" s="3">
        <f t="shared" si="19"/>
        <v>0</v>
      </c>
      <c r="Z55" s="5">
        <f t="shared" si="20"/>
        <v>2</v>
      </c>
      <c r="AA55" s="3">
        <f t="shared" si="21"/>
        <v>0</v>
      </c>
      <c r="AB55">
        <f t="shared" si="11"/>
        <v>1</v>
      </c>
      <c r="AC55" s="10">
        <f>IF(E55&gt;0,0.1*E55+0.9*(J55+M55+R55+U55),J55+M55+R55+U55)</f>
        <v>4.4000000000000004</v>
      </c>
      <c r="AD55" s="5">
        <f>IF(AA55=1,AC55,0)</f>
        <v>0</v>
      </c>
      <c r="AE55" s="5">
        <f t="shared" si="22"/>
        <v>0</v>
      </c>
    </row>
    <row r="56" spans="1:31" s="3" customFormat="1" x14ac:dyDescent="0.35">
      <c r="A56" s="3">
        <v>10</v>
      </c>
      <c r="B56" s="3" t="s">
        <v>38</v>
      </c>
      <c r="C56" s="3" t="s">
        <v>3</v>
      </c>
      <c r="D56" s="3">
        <v>151634</v>
      </c>
      <c r="E56" s="4"/>
      <c r="F56" s="3">
        <v>10</v>
      </c>
      <c r="G56" s="3">
        <v>10</v>
      </c>
      <c r="H56" s="3">
        <v>10</v>
      </c>
      <c r="I56" s="3">
        <v>10</v>
      </c>
      <c r="J56" s="9">
        <f t="shared" si="12"/>
        <v>1</v>
      </c>
      <c r="K56" s="12"/>
      <c r="L56" s="12"/>
      <c r="M56" s="11">
        <f t="shared" si="13"/>
        <v>0</v>
      </c>
      <c r="N56" s="3">
        <v>10</v>
      </c>
      <c r="O56" s="3">
        <v>2</v>
      </c>
      <c r="Q56" s="3">
        <v>10</v>
      </c>
      <c r="R56" s="9">
        <f t="shared" si="14"/>
        <v>0.55000000000000004</v>
      </c>
      <c r="S56" s="12"/>
      <c r="T56" s="12"/>
      <c r="U56" s="11">
        <f t="shared" si="15"/>
        <v>0</v>
      </c>
      <c r="V56" s="3">
        <f t="shared" si="16"/>
        <v>1</v>
      </c>
      <c r="W56" s="3">
        <f t="shared" si="17"/>
        <v>0</v>
      </c>
      <c r="X56" s="3">
        <f t="shared" si="18"/>
        <v>1</v>
      </c>
      <c r="Y56" s="3">
        <f t="shared" si="19"/>
        <v>0</v>
      </c>
      <c r="Z56" s="5">
        <f t="shared" si="20"/>
        <v>2</v>
      </c>
      <c r="AA56" s="3">
        <f t="shared" si="21"/>
        <v>0</v>
      </c>
      <c r="AB56">
        <f t="shared" si="11"/>
        <v>1</v>
      </c>
      <c r="AC56" s="10">
        <f>IF(E56&gt;0,0.1*E56+0.9*(J56+M56+R56+U56),J56+M56+R56+U56)</f>
        <v>1.55</v>
      </c>
      <c r="AD56" s="5">
        <f>IF(AA56=1,AC56,0)</f>
        <v>0</v>
      </c>
      <c r="AE56" s="5">
        <f t="shared" si="22"/>
        <v>0</v>
      </c>
    </row>
    <row r="57" spans="1:31" s="3" customFormat="1" x14ac:dyDescent="0.35">
      <c r="A57" s="3">
        <v>74</v>
      </c>
      <c r="B57" s="3" t="s">
        <v>210</v>
      </c>
      <c r="C57" s="3" t="s">
        <v>25</v>
      </c>
      <c r="D57" s="3">
        <v>151402</v>
      </c>
      <c r="E57" s="4"/>
      <c r="F57" s="3">
        <v>10</v>
      </c>
      <c r="G57" s="3">
        <v>10</v>
      </c>
      <c r="H57" s="3">
        <v>9</v>
      </c>
      <c r="I57" s="3">
        <v>7.5</v>
      </c>
      <c r="J57" s="9">
        <f t="shared" si="12"/>
        <v>0.91249999999999998</v>
      </c>
      <c r="K57" s="12">
        <v>20</v>
      </c>
      <c r="L57" s="12">
        <v>18</v>
      </c>
      <c r="M57" s="11">
        <f t="shared" si="13"/>
        <v>3.8</v>
      </c>
      <c r="R57" s="9">
        <f t="shared" si="14"/>
        <v>0</v>
      </c>
      <c r="S57" s="12">
        <v>17</v>
      </c>
      <c r="T57" s="12">
        <v>11</v>
      </c>
      <c r="U57" s="11">
        <f t="shared" si="15"/>
        <v>2.8</v>
      </c>
      <c r="V57" s="3">
        <f t="shared" si="16"/>
        <v>1</v>
      </c>
      <c r="W57" s="3">
        <f t="shared" si="17"/>
        <v>1</v>
      </c>
      <c r="X57" s="3">
        <f t="shared" si="18"/>
        <v>0</v>
      </c>
      <c r="Y57" s="3">
        <f t="shared" si="19"/>
        <v>1</v>
      </c>
      <c r="Z57" s="5">
        <f t="shared" si="20"/>
        <v>3</v>
      </c>
      <c r="AA57" s="3">
        <f t="shared" si="21"/>
        <v>0</v>
      </c>
      <c r="AB57">
        <f t="shared" si="11"/>
        <v>1</v>
      </c>
      <c r="AC57" s="10">
        <f>IF(E57&gt;0,0.1*E57+0.9*(J57+M57+R57+U57),J57+M57+R57+U57)</f>
        <v>7.5124999999999993</v>
      </c>
      <c r="AD57" s="5">
        <f>IF(AA57=1,AC57,0)</f>
        <v>0</v>
      </c>
      <c r="AE57" s="5">
        <f t="shared" si="22"/>
        <v>0</v>
      </c>
    </row>
    <row r="58" spans="1:31" s="3" customFormat="1" x14ac:dyDescent="0.35">
      <c r="A58" s="3">
        <v>33</v>
      </c>
      <c r="B58" s="3" t="s">
        <v>104</v>
      </c>
      <c r="C58" s="3" t="s">
        <v>105</v>
      </c>
      <c r="D58" s="3">
        <v>151702</v>
      </c>
      <c r="E58" s="4"/>
      <c r="J58" s="9">
        <f t="shared" si="12"/>
        <v>0</v>
      </c>
      <c r="K58" s="12"/>
      <c r="L58" s="12"/>
      <c r="M58" s="11">
        <f t="shared" si="13"/>
        <v>0</v>
      </c>
      <c r="R58" s="9">
        <f t="shared" si="14"/>
        <v>0</v>
      </c>
      <c r="S58" s="12"/>
      <c r="T58" s="12"/>
      <c r="U58" s="11">
        <f t="shared" si="15"/>
        <v>0</v>
      </c>
      <c r="V58" s="3">
        <f t="shared" si="16"/>
        <v>0</v>
      </c>
      <c r="W58" s="3">
        <f t="shared" si="17"/>
        <v>0</v>
      </c>
      <c r="X58" s="3">
        <f t="shared" si="18"/>
        <v>0</v>
      </c>
      <c r="Y58" s="3">
        <f t="shared" si="19"/>
        <v>0</v>
      </c>
      <c r="Z58" s="5">
        <f t="shared" si="20"/>
        <v>0</v>
      </c>
      <c r="AA58" s="3">
        <f t="shared" si="21"/>
        <v>0</v>
      </c>
      <c r="AB58">
        <f t="shared" si="11"/>
        <v>0</v>
      </c>
      <c r="AC58" s="10">
        <f>IF(E58&gt;0,0.1*E58+0.9*(J58+M58+R58+U58),J58+M58+R58+U58)</f>
        <v>0</v>
      </c>
      <c r="AD58" s="5">
        <f>IF(AA58=1,AC58,0)</f>
        <v>0</v>
      </c>
      <c r="AE58" s="5">
        <f t="shared" si="22"/>
        <v>0</v>
      </c>
    </row>
    <row r="59" spans="1:31" s="3" customFormat="1" x14ac:dyDescent="0.35">
      <c r="A59" s="3">
        <v>55</v>
      </c>
      <c r="B59" s="3" t="s">
        <v>163</v>
      </c>
      <c r="C59" s="3" t="s">
        <v>164</v>
      </c>
      <c r="D59" s="3">
        <v>151488</v>
      </c>
      <c r="E59" s="4"/>
      <c r="F59" s="3">
        <v>10</v>
      </c>
      <c r="G59" s="3">
        <v>10</v>
      </c>
      <c r="H59" s="3">
        <v>10</v>
      </c>
      <c r="I59" s="3">
        <v>10</v>
      </c>
      <c r="J59" s="9">
        <f t="shared" si="12"/>
        <v>1</v>
      </c>
      <c r="K59" s="12">
        <v>20</v>
      </c>
      <c r="L59" s="12">
        <v>8</v>
      </c>
      <c r="M59" s="11">
        <f t="shared" si="13"/>
        <v>2.8</v>
      </c>
      <c r="N59" s="3">
        <v>9</v>
      </c>
      <c r="O59" s="3">
        <v>10</v>
      </c>
      <c r="P59" s="3">
        <v>9</v>
      </c>
      <c r="Q59" s="3">
        <v>10</v>
      </c>
      <c r="R59" s="9">
        <f t="shared" si="14"/>
        <v>0.95</v>
      </c>
      <c r="S59" s="12">
        <v>17</v>
      </c>
      <c r="T59" s="12">
        <v>4</v>
      </c>
      <c r="U59" s="11">
        <f t="shared" si="15"/>
        <v>2.1</v>
      </c>
      <c r="V59" s="3">
        <f t="shared" si="16"/>
        <v>1</v>
      </c>
      <c r="W59" s="3">
        <f t="shared" si="17"/>
        <v>1</v>
      </c>
      <c r="X59" s="3">
        <f t="shared" si="18"/>
        <v>1</v>
      </c>
      <c r="Y59" s="3">
        <f t="shared" si="19"/>
        <v>1</v>
      </c>
      <c r="Z59" s="5">
        <f t="shared" si="20"/>
        <v>4</v>
      </c>
      <c r="AA59" s="3">
        <f t="shared" si="21"/>
        <v>1</v>
      </c>
      <c r="AB59">
        <f t="shared" si="11"/>
        <v>1</v>
      </c>
      <c r="AC59" s="10">
        <f>IF(E59&gt;0,0.1*E59+0.9*(J59+M59+R59+U59),J59+M59+R59+U59)</f>
        <v>6.85</v>
      </c>
      <c r="AD59" s="15">
        <f>IF(AA59=1,AC59,0)</f>
        <v>6.85</v>
      </c>
      <c r="AE59" s="15">
        <f t="shared" si="22"/>
        <v>7.4456521739130439</v>
      </c>
    </row>
    <row r="60" spans="1:31" s="3" customFormat="1" x14ac:dyDescent="0.35">
      <c r="A60" s="3">
        <v>91</v>
      </c>
      <c r="B60" s="3" t="s">
        <v>249</v>
      </c>
      <c r="C60" s="3" t="s">
        <v>250</v>
      </c>
      <c r="D60" s="3">
        <v>151261</v>
      </c>
      <c r="E60" s="4"/>
      <c r="J60" s="9">
        <f t="shared" si="12"/>
        <v>0</v>
      </c>
      <c r="K60" s="12"/>
      <c r="L60" s="12"/>
      <c r="M60" s="11">
        <f t="shared" si="13"/>
        <v>0</v>
      </c>
      <c r="R60" s="9">
        <f t="shared" si="14"/>
        <v>0</v>
      </c>
      <c r="S60" s="12"/>
      <c r="T60" s="12"/>
      <c r="U60" s="11">
        <f t="shared" si="15"/>
        <v>0</v>
      </c>
      <c r="V60" s="3">
        <f t="shared" si="16"/>
        <v>0</v>
      </c>
      <c r="W60" s="3">
        <f t="shared" si="17"/>
        <v>0</v>
      </c>
      <c r="X60" s="3">
        <f t="shared" si="18"/>
        <v>0</v>
      </c>
      <c r="Y60" s="3">
        <f t="shared" si="19"/>
        <v>0</v>
      </c>
      <c r="Z60" s="5">
        <f t="shared" si="20"/>
        <v>0</v>
      </c>
      <c r="AA60" s="3">
        <f t="shared" si="21"/>
        <v>0</v>
      </c>
      <c r="AB60">
        <f t="shared" si="11"/>
        <v>0</v>
      </c>
      <c r="AC60" s="10">
        <f>IF(E60&gt;0,0.1*E60+0.9*(J60+M60+R60+U60),J60+M60+R60+U60)</f>
        <v>0</v>
      </c>
      <c r="AD60" s="5">
        <f>IF(AA60=1,AC60,0)</f>
        <v>0</v>
      </c>
      <c r="AE60" s="5">
        <f t="shared" si="22"/>
        <v>0</v>
      </c>
    </row>
    <row r="61" spans="1:31" s="3" customFormat="1" x14ac:dyDescent="0.35">
      <c r="A61" s="3">
        <v>81</v>
      </c>
      <c r="B61" s="3" t="s">
        <v>229</v>
      </c>
      <c r="C61" s="3" t="s">
        <v>230</v>
      </c>
      <c r="D61" s="3">
        <v>151543</v>
      </c>
      <c r="E61" s="4"/>
      <c r="F61" s="3">
        <v>10</v>
      </c>
      <c r="G61" s="3">
        <v>10</v>
      </c>
      <c r="H61" s="3">
        <v>8</v>
      </c>
      <c r="J61" s="9">
        <f t="shared" si="12"/>
        <v>0.7</v>
      </c>
      <c r="K61" s="12"/>
      <c r="L61" s="12"/>
      <c r="M61" s="11">
        <f t="shared" si="13"/>
        <v>0</v>
      </c>
      <c r="R61" s="9">
        <f t="shared" si="14"/>
        <v>0</v>
      </c>
      <c r="S61" s="12"/>
      <c r="T61" s="12"/>
      <c r="U61" s="11">
        <f t="shared" si="15"/>
        <v>0</v>
      </c>
      <c r="V61" s="3">
        <f t="shared" si="16"/>
        <v>1</v>
      </c>
      <c r="W61" s="3">
        <f t="shared" si="17"/>
        <v>0</v>
      </c>
      <c r="X61" s="3">
        <f t="shared" si="18"/>
        <v>0</v>
      </c>
      <c r="Y61" s="3">
        <f t="shared" si="19"/>
        <v>0</v>
      </c>
      <c r="Z61" s="5">
        <f t="shared" si="20"/>
        <v>1</v>
      </c>
      <c r="AA61" s="3">
        <f t="shared" si="21"/>
        <v>0</v>
      </c>
      <c r="AB61">
        <f t="shared" si="11"/>
        <v>1</v>
      </c>
      <c r="AC61" s="10">
        <f>IF(E61&gt;0,0.1*E61+0.9*(J61+M61+R61+U61),J61+M61+R61+U61)</f>
        <v>0.7</v>
      </c>
      <c r="AD61" s="5">
        <f>IF(AA61=1,AC61,0)</f>
        <v>0</v>
      </c>
      <c r="AE61" s="5">
        <f t="shared" si="22"/>
        <v>0</v>
      </c>
    </row>
    <row r="62" spans="1:31" s="3" customFormat="1" x14ac:dyDescent="0.35">
      <c r="A62" s="3">
        <v>11</v>
      </c>
      <c r="B62" s="3" t="s">
        <v>39</v>
      </c>
      <c r="C62" s="3" t="s">
        <v>40</v>
      </c>
      <c r="D62" s="3">
        <v>151682</v>
      </c>
      <c r="E62" s="4">
        <v>8</v>
      </c>
      <c r="F62" s="3">
        <v>10</v>
      </c>
      <c r="G62" s="3">
        <v>10</v>
      </c>
      <c r="H62" s="3">
        <v>10</v>
      </c>
      <c r="I62" s="3">
        <v>10</v>
      </c>
      <c r="J62" s="9">
        <f t="shared" si="12"/>
        <v>1</v>
      </c>
      <c r="K62" s="12">
        <v>20</v>
      </c>
      <c r="L62" s="12">
        <v>15</v>
      </c>
      <c r="M62" s="11">
        <f t="shared" si="13"/>
        <v>3.5</v>
      </c>
      <c r="N62" s="3">
        <v>10</v>
      </c>
      <c r="O62" s="3">
        <v>1</v>
      </c>
      <c r="R62" s="9">
        <f t="shared" si="14"/>
        <v>0.27500000000000002</v>
      </c>
      <c r="S62" s="12">
        <v>18</v>
      </c>
      <c r="T62" s="12">
        <v>7</v>
      </c>
      <c r="U62" s="11">
        <f t="shared" si="15"/>
        <v>2.5</v>
      </c>
      <c r="V62" s="3">
        <f t="shared" si="16"/>
        <v>1</v>
      </c>
      <c r="W62" s="3">
        <f t="shared" si="17"/>
        <v>1</v>
      </c>
      <c r="X62" s="3">
        <f t="shared" si="18"/>
        <v>0</v>
      </c>
      <c r="Y62" s="3">
        <f t="shared" si="19"/>
        <v>1</v>
      </c>
      <c r="Z62" s="5">
        <f t="shared" si="20"/>
        <v>3</v>
      </c>
      <c r="AA62" s="3">
        <f t="shared" si="21"/>
        <v>0</v>
      </c>
      <c r="AB62">
        <f t="shared" si="11"/>
        <v>1</v>
      </c>
      <c r="AC62" s="10">
        <f>IF(E62&gt;0,0.1*E62+0.9*(J62+M62+R62+U62),J62+M62+R62+U62)</f>
        <v>7.3475000000000001</v>
      </c>
      <c r="AD62" s="5">
        <f>IF(AA62=1,AC62,0)</f>
        <v>0</v>
      </c>
      <c r="AE62" s="5">
        <f t="shared" si="22"/>
        <v>0</v>
      </c>
    </row>
    <row r="63" spans="1:31" s="3" customFormat="1" x14ac:dyDescent="0.35">
      <c r="A63" s="3">
        <v>54</v>
      </c>
      <c r="B63" s="3" t="s">
        <v>161</v>
      </c>
      <c r="C63" s="3" t="s">
        <v>162</v>
      </c>
      <c r="D63" s="3">
        <v>151698</v>
      </c>
      <c r="E63" s="4">
        <v>4</v>
      </c>
      <c r="J63" s="9">
        <f t="shared" si="12"/>
        <v>0</v>
      </c>
      <c r="K63" s="12">
        <v>0</v>
      </c>
      <c r="L63" s="12"/>
      <c r="M63" s="11">
        <f t="shared" si="13"/>
        <v>0</v>
      </c>
      <c r="R63" s="9">
        <f t="shared" si="14"/>
        <v>0</v>
      </c>
      <c r="S63" s="12">
        <v>1</v>
      </c>
      <c r="T63" s="12">
        <v>1</v>
      </c>
      <c r="U63" s="11">
        <f t="shared" si="15"/>
        <v>0.2</v>
      </c>
      <c r="V63" s="3">
        <f t="shared" si="16"/>
        <v>0</v>
      </c>
      <c r="W63" s="3">
        <f t="shared" si="17"/>
        <v>0</v>
      </c>
      <c r="X63" s="3">
        <f t="shared" si="18"/>
        <v>0</v>
      </c>
      <c r="Y63" s="3">
        <f t="shared" si="19"/>
        <v>0</v>
      </c>
      <c r="Z63" s="5">
        <f t="shared" si="20"/>
        <v>0</v>
      </c>
      <c r="AA63" s="3">
        <f t="shared" si="21"/>
        <v>0</v>
      </c>
      <c r="AB63">
        <f t="shared" si="11"/>
        <v>1</v>
      </c>
      <c r="AC63" s="10">
        <f>IF(E63&gt;0,0.1*E63+0.9*(J63+M63+R63+U63),J63+M63+R63+U63)</f>
        <v>0.58000000000000007</v>
      </c>
      <c r="AD63" s="5">
        <f>IF(AA63=1,AC63,0)</f>
        <v>0</v>
      </c>
      <c r="AE63" s="5">
        <f t="shared" si="22"/>
        <v>0</v>
      </c>
    </row>
    <row r="64" spans="1:31" s="3" customFormat="1" x14ac:dyDescent="0.35">
      <c r="A64">
        <v>4</v>
      </c>
      <c r="B64" t="s">
        <v>16</v>
      </c>
      <c r="C64" t="s">
        <v>17</v>
      </c>
      <c r="D64">
        <v>151665</v>
      </c>
      <c r="E64" s="4">
        <v>9</v>
      </c>
      <c r="F64">
        <v>9</v>
      </c>
      <c r="G64">
        <v>9</v>
      </c>
      <c r="H64">
        <v>10</v>
      </c>
      <c r="I64">
        <v>10</v>
      </c>
      <c r="J64" s="8">
        <f t="shared" si="12"/>
        <v>0.95</v>
      </c>
      <c r="K64" s="12">
        <v>18</v>
      </c>
      <c r="L64" s="12">
        <v>14</v>
      </c>
      <c r="M64" s="11">
        <f t="shared" si="13"/>
        <v>3.2</v>
      </c>
      <c r="N64"/>
      <c r="O64"/>
      <c r="P64"/>
      <c r="Q64"/>
      <c r="R64" s="8">
        <f t="shared" si="14"/>
        <v>0</v>
      </c>
      <c r="S64" s="12">
        <v>14</v>
      </c>
      <c r="T64" s="12"/>
      <c r="U64" s="11">
        <f t="shared" si="15"/>
        <v>1.4</v>
      </c>
      <c r="V64">
        <f t="shared" si="16"/>
        <v>1</v>
      </c>
      <c r="W64">
        <f t="shared" si="17"/>
        <v>1</v>
      </c>
      <c r="X64">
        <f t="shared" si="18"/>
        <v>0</v>
      </c>
      <c r="Y64">
        <f t="shared" si="19"/>
        <v>0</v>
      </c>
      <c r="Z64" s="6">
        <f t="shared" si="20"/>
        <v>2</v>
      </c>
      <c r="AA64">
        <f t="shared" si="21"/>
        <v>0</v>
      </c>
      <c r="AB64">
        <f t="shared" si="11"/>
        <v>1</v>
      </c>
      <c r="AC64" s="10">
        <f>IF(E64&gt;0,0.1*E64+0.9*(J64+M64+R64+U64),J64+M64+R64+U64)</f>
        <v>5.8950000000000014</v>
      </c>
      <c r="AD64" s="6">
        <f>IF(AA64=1,AC64,0)</f>
        <v>0</v>
      </c>
      <c r="AE64" s="6">
        <f t="shared" si="22"/>
        <v>0</v>
      </c>
    </row>
    <row r="65" spans="1:31" s="3" customFormat="1" x14ac:dyDescent="0.35">
      <c r="A65" s="3">
        <v>11</v>
      </c>
      <c r="B65" s="3" t="s">
        <v>41</v>
      </c>
      <c r="C65" s="3" t="s">
        <v>42</v>
      </c>
      <c r="D65" s="3">
        <v>151740</v>
      </c>
      <c r="E65" s="4">
        <v>4</v>
      </c>
      <c r="F65" s="3">
        <v>10</v>
      </c>
      <c r="G65" s="3">
        <v>10</v>
      </c>
      <c r="H65" s="3">
        <v>10</v>
      </c>
      <c r="I65" s="3">
        <v>10</v>
      </c>
      <c r="J65" s="9">
        <f t="shared" si="12"/>
        <v>1</v>
      </c>
      <c r="K65" s="12">
        <v>20</v>
      </c>
      <c r="L65" s="12">
        <v>15</v>
      </c>
      <c r="M65" s="11">
        <f t="shared" si="13"/>
        <v>3.5</v>
      </c>
      <c r="N65" s="3">
        <v>10</v>
      </c>
      <c r="O65" s="3">
        <v>1</v>
      </c>
      <c r="R65" s="9">
        <f t="shared" si="14"/>
        <v>0.27500000000000002</v>
      </c>
      <c r="S65" s="12">
        <v>17</v>
      </c>
      <c r="T65" s="12">
        <v>12</v>
      </c>
      <c r="U65" s="11">
        <f t="shared" si="15"/>
        <v>2.9</v>
      </c>
      <c r="V65" s="3">
        <f t="shared" si="16"/>
        <v>1</v>
      </c>
      <c r="W65" s="3">
        <f t="shared" si="17"/>
        <v>1</v>
      </c>
      <c r="X65" s="3">
        <f t="shared" si="18"/>
        <v>0</v>
      </c>
      <c r="Y65" s="3">
        <f t="shared" si="19"/>
        <v>1</v>
      </c>
      <c r="Z65" s="5">
        <f t="shared" si="20"/>
        <v>3</v>
      </c>
      <c r="AA65" s="3">
        <f t="shared" si="21"/>
        <v>0</v>
      </c>
      <c r="AB65">
        <f t="shared" si="11"/>
        <v>1</v>
      </c>
      <c r="AC65" s="10">
        <f>IF(E65&gt;0,0.1*E65+0.9*(J65+M65+R65+U65),J65+M65+R65+U65)</f>
        <v>7.307500000000001</v>
      </c>
      <c r="AD65" s="5">
        <f>IF(AA65=1,AC65,0)</f>
        <v>0</v>
      </c>
      <c r="AE65" s="5">
        <f t="shared" si="22"/>
        <v>0</v>
      </c>
    </row>
    <row r="66" spans="1:31" s="3" customFormat="1" x14ac:dyDescent="0.35">
      <c r="A66">
        <v>7</v>
      </c>
      <c r="B66" t="s">
        <v>26</v>
      </c>
      <c r="C66" t="s">
        <v>27</v>
      </c>
      <c r="D66">
        <v>151749</v>
      </c>
      <c r="E66" s="4">
        <v>5</v>
      </c>
      <c r="F66">
        <v>10</v>
      </c>
      <c r="G66">
        <v>10</v>
      </c>
      <c r="H66">
        <v>10</v>
      </c>
      <c r="I66">
        <v>10</v>
      </c>
      <c r="J66" s="8">
        <f t="shared" si="12"/>
        <v>1</v>
      </c>
      <c r="K66" s="12">
        <v>18</v>
      </c>
      <c r="L66" s="12">
        <v>18</v>
      </c>
      <c r="M66" s="11">
        <f t="shared" si="13"/>
        <v>3.6</v>
      </c>
      <c r="N66">
        <v>10</v>
      </c>
      <c r="O66">
        <v>10</v>
      </c>
      <c r="P66"/>
      <c r="Q66">
        <v>10</v>
      </c>
      <c r="R66" s="8">
        <f t="shared" si="14"/>
        <v>0.75</v>
      </c>
      <c r="S66" s="12">
        <v>16</v>
      </c>
      <c r="T66" s="12">
        <v>2</v>
      </c>
      <c r="U66" s="11">
        <f t="shared" si="15"/>
        <v>1.8</v>
      </c>
      <c r="V66">
        <f t="shared" si="16"/>
        <v>1</v>
      </c>
      <c r="W66">
        <f t="shared" si="17"/>
        <v>1</v>
      </c>
      <c r="X66">
        <f t="shared" si="18"/>
        <v>1</v>
      </c>
      <c r="Y66">
        <f t="shared" si="19"/>
        <v>1</v>
      </c>
      <c r="Z66" s="6">
        <f t="shared" si="20"/>
        <v>4</v>
      </c>
      <c r="AA66">
        <f t="shared" si="21"/>
        <v>1</v>
      </c>
      <c r="AB66">
        <f t="shared" si="11"/>
        <v>1</v>
      </c>
      <c r="AC66" s="10">
        <f>IF(E66&gt;0,0.1*E66+0.9*(J66+M66+R66+U66),J66+M66+R66+U66)</f>
        <v>6.9349999999999996</v>
      </c>
      <c r="AD66" s="16">
        <f>IF(AA66=1,AC66,0)</f>
        <v>6.9349999999999996</v>
      </c>
      <c r="AE66" s="16">
        <f t="shared" si="22"/>
        <v>7.5380434782608692</v>
      </c>
    </row>
    <row r="67" spans="1:31" s="3" customFormat="1" x14ac:dyDescent="0.35">
      <c r="A67"/>
      <c r="B67" t="s">
        <v>283</v>
      </c>
      <c r="C67" t="s">
        <v>284</v>
      </c>
      <c r="D67">
        <v>151697</v>
      </c>
      <c r="E67" s="4">
        <v>8</v>
      </c>
      <c r="F67"/>
      <c r="G67"/>
      <c r="H67"/>
      <c r="I67"/>
      <c r="J67" s="8">
        <f t="shared" si="12"/>
        <v>0</v>
      </c>
      <c r="K67" s="12">
        <v>0</v>
      </c>
      <c r="L67" s="12"/>
      <c r="M67" s="11">
        <f t="shared" si="13"/>
        <v>0</v>
      </c>
      <c r="N67"/>
      <c r="O67"/>
      <c r="P67"/>
      <c r="Q67"/>
      <c r="R67" s="8">
        <f t="shared" si="14"/>
        <v>0</v>
      </c>
      <c r="S67" s="12">
        <v>1</v>
      </c>
      <c r="T67" s="12"/>
      <c r="U67" s="11">
        <f t="shared" si="15"/>
        <v>0.1</v>
      </c>
      <c r="V67">
        <f t="shared" si="16"/>
        <v>0</v>
      </c>
      <c r="W67">
        <f t="shared" si="17"/>
        <v>0</v>
      </c>
      <c r="X67">
        <f t="shared" si="18"/>
        <v>0</v>
      </c>
      <c r="Y67">
        <f t="shared" si="19"/>
        <v>0</v>
      </c>
      <c r="Z67" s="6">
        <f t="shared" si="20"/>
        <v>0</v>
      </c>
      <c r="AA67">
        <f t="shared" si="21"/>
        <v>0</v>
      </c>
      <c r="AB67">
        <f t="shared" si="11"/>
        <v>1</v>
      </c>
      <c r="AC67" s="10">
        <f>IF(E67&gt;0,0.1*E67+0.9*(J67+M67+R67+U67),J67+M67+R67+U67)</f>
        <v>0.89</v>
      </c>
      <c r="AD67" s="6">
        <f>IF(AA67=1,AC67,0)</f>
        <v>0</v>
      </c>
      <c r="AE67" s="6">
        <f t="shared" si="22"/>
        <v>0</v>
      </c>
    </row>
    <row r="68" spans="1:31" s="3" customFormat="1" x14ac:dyDescent="0.35">
      <c r="A68" s="3">
        <v>17</v>
      </c>
      <c r="B68" s="3" t="s">
        <v>62</v>
      </c>
      <c r="C68" s="3" t="s">
        <v>63</v>
      </c>
      <c r="D68" s="3">
        <v>151681</v>
      </c>
      <c r="E68" s="4">
        <v>10</v>
      </c>
      <c r="F68" s="3">
        <v>6</v>
      </c>
      <c r="G68" s="3">
        <v>7</v>
      </c>
      <c r="H68" s="3">
        <v>0</v>
      </c>
      <c r="I68" s="3">
        <v>10</v>
      </c>
      <c r="J68" s="9">
        <f t="shared" si="12"/>
        <v>0.57499999999999996</v>
      </c>
      <c r="K68" s="12">
        <v>18</v>
      </c>
      <c r="L68" s="12">
        <v>10</v>
      </c>
      <c r="M68" s="11">
        <f t="shared" si="13"/>
        <v>2.8</v>
      </c>
      <c r="N68" s="3">
        <v>9</v>
      </c>
      <c r="R68" s="9">
        <f t="shared" si="14"/>
        <v>0.22500000000000001</v>
      </c>
      <c r="S68" s="12">
        <v>7</v>
      </c>
      <c r="T68" s="12">
        <v>3</v>
      </c>
      <c r="U68" s="11">
        <f t="shared" si="15"/>
        <v>1</v>
      </c>
      <c r="V68" s="3">
        <f t="shared" si="16"/>
        <v>1</v>
      </c>
      <c r="W68" s="3">
        <f t="shared" si="17"/>
        <v>1</v>
      </c>
      <c r="X68" s="3">
        <f t="shared" si="18"/>
        <v>0</v>
      </c>
      <c r="Y68" s="3">
        <f t="shared" si="19"/>
        <v>0</v>
      </c>
      <c r="Z68" s="5">
        <f t="shared" si="20"/>
        <v>2</v>
      </c>
      <c r="AA68" s="3">
        <f t="shared" si="21"/>
        <v>0</v>
      </c>
      <c r="AB68">
        <f t="shared" si="11"/>
        <v>1</v>
      </c>
      <c r="AC68" s="10">
        <f>IF(E68&gt;0,0.1*E68+0.9*(J68+M68+R68+U68),J68+M68+R68+U68)</f>
        <v>5.14</v>
      </c>
      <c r="AD68" s="5">
        <f>IF(AA68=1,AC68,0)</f>
        <v>0</v>
      </c>
      <c r="AE68" s="5">
        <f t="shared" si="22"/>
        <v>0</v>
      </c>
    </row>
    <row r="69" spans="1:31" s="3" customFormat="1" x14ac:dyDescent="0.35">
      <c r="A69" s="3">
        <v>45</v>
      </c>
      <c r="B69" s="3" t="s">
        <v>141</v>
      </c>
      <c r="C69" s="3" t="s">
        <v>142</v>
      </c>
      <c r="D69" s="3">
        <v>151664</v>
      </c>
      <c r="E69" s="4">
        <v>8</v>
      </c>
      <c r="F69" s="3">
        <v>2</v>
      </c>
      <c r="G69" s="3">
        <v>0</v>
      </c>
      <c r="H69" s="3">
        <v>4</v>
      </c>
      <c r="I69" s="3">
        <v>10</v>
      </c>
      <c r="J69" s="9">
        <f t="shared" ref="J69:J100" si="23">(F69+G69+H69+I69)/40</f>
        <v>0.4</v>
      </c>
      <c r="K69" s="12">
        <v>20</v>
      </c>
      <c r="L69" s="12">
        <v>1</v>
      </c>
      <c r="M69" s="11">
        <f t="shared" ref="M69:M100" si="24">(K69+L69)/10</f>
        <v>2.1</v>
      </c>
      <c r="N69" s="3">
        <v>9</v>
      </c>
      <c r="R69" s="9">
        <f t="shared" ref="R69:R100" si="25">(N69+O69+P69+Q69)/40</f>
        <v>0.22500000000000001</v>
      </c>
      <c r="S69" s="12">
        <v>1</v>
      </c>
      <c r="T69" s="12">
        <v>1</v>
      </c>
      <c r="U69" s="11">
        <f t="shared" ref="U69:U100" si="26">(S69+T69)/10</f>
        <v>0.2</v>
      </c>
      <c r="V69" s="3">
        <f t="shared" ref="V69:V100" si="27">IF(J69&lt;0.5,0,1)</f>
        <v>0</v>
      </c>
      <c r="W69" s="3">
        <f t="shared" ref="W69:W100" si="28">IF(M69&lt;1.5,0,1)</f>
        <v>1</v>
      </c>
      <c r="X69" s="3">
        <f t="shared" ref="X69:X100" si="29">IF(R69&lt;0.5,0,1)</f>
        <v>0</v>
      </c>
      <c r="Y69" s="3">
        <f t="shared" ref="Y69:Y100" si="30">IF(U69&lt;1.5,0,1)</f>
        <v>0</v>
      </c>
      <c r="Z69" s="5">
        <f t="shared" ref="Z69:Z100" si="31">SUM(V69:Y69)</f>
        <v>1</v>
      </c>
      <c r="AA69" s="3">
        <f t="shared" ref="AA69:AA100" si="32">IF(Z69=4,1,0)</f>
        <v>0</v>
      </c>
      <c r="AB69">
        <f t="shared" si="11"/>
        <v>1</v>
      </c>
      <c r="AC69" s="10">
        <f>IF(E69&gt;0,0.1*E69+0.9*(J69+M69+R69+U69),J69+M69+R69+U69)</f>
        <v>3.4325000000000001</v>
      </c>
      <c r="AD69" s="5">
        <f>IF(AA69=1,AC69,0)</f>
        <v>0</v>
      </c>
      <c r="AE69" s="5">
        <f t="shared" ref="AE69:AE100" si="33">AD69*10/9.2</f>
        <v>0</v>
      </c>
    </row>
    <row r="70" spans="1:31" s="3" customFormat="1" x14ac:dyDescent="0.35">
      <c r="A70" s="3">
        <v>41</v>
      </c>
      <c r="B70" s="3" t="s">
        <v>131</v>
      </c>
      <c r="C70" s="3" t="s">
        <v>132</v>
      </c>
      <c r="D70" s="3">
        <v>151444</v>
      </c>
      <c r="E70" s="4"/>
      <c r="F70" s="3">
        <v>10</v>
      </c>
      <c r="G70" s="3">
        <v>7</v>
      </c>
      <c r="H70" s="3">
        <v>9</v>
      </c>
      <c r="I70" s="3">
        <v>7.5</v>
      </c>
      <c r="J70" s="9">
        <f t="shared" si="23"/>
        <v>0.83750000000000002</v>
      </c>
      <c r="K70" s="12">
        <v>18</v>
      </c>
      <c r="L70" s="12">
        <v>14</v>
      </c>
      <c r="M70" s="11">
        <f t="shared" si="24"/>
        <v>3.2</v>
      </c>
      <c r="N70" s="3">
        <v>10</v>
      </c>
      <c r="O70" s="3">
        <v>10</v>
      </c>
      <c r="R70" s="9">
        <f t="shared" si="25"/>
        <v>0.5</v>
      </c>
      <c r="S70" s="12">
        <v>20</v>
      </c>
      <c r="T70" s="12">
        <v>18</v>
      </c>
      <c r="U70" s="11">
        <f t="shared" si="26"/>
        <v>3.8</v>
      </c>
      <c r="V70" s="3">
        <f t="shared" si="27"/>
        <v>1</v>
      </c>
      <c r="W70" s="3">
        <f t="shared" si="28"/>
        <v>1</v>
      </c>
      <c r="X70" s="3">
        <f t="shared" si="29"/>
        <v>1</v>
      </c>
      <c r="Y70" s="3">
        <f t="shared" si="30"/>
        <v>1</v>
      </c>
      <c r="Z70" s="5">
        <f t="shared" si="31"/>
        <v>4</v>
      </c>
      <c r="AA70" s="3">
        <f t="shared" si="32"/>
        <v>1</v>
      </c>
      <c r="AB70">
        <f t="shared" ref="AB70:AB133" si="34">IF(AC70&gt;0,1,0)</f>
        <v>1</v>
      </c>
      <c r="AC70" s="10">
        <f>IF(E70&gt;0,0.1*E70+0.9*(J70+M70+R70+U70),J70+M70+R70+U70)</f>
        <v>8.3375000000000004</v>
      </c>
      <c r="AD70" s="15">
        <f>IF(AA70=1,AC70,0)</f>
        <v>8.3375000000000004</v>
      </c>
      <c r="AE70" s="15">
        <f t="shared" si="33"/>
        <v>9.0625</v>
      </c>
    </row>
    <row r="71" spans="1:31" s="3" customFormat="1" x14ac:dyDescent="0.35">
      <c r="A71" s="3">
        <v>77</v>
      </c>
      <c r="B71" s="3" t="s">
        <v>217</v>
      </c>
      <c r="C71" s="3" t="s">
        <v>218</v>
      </c>
      <c r="D71" s="3">
        <v>151442</v>
      </c>
      <c r="E71" s="4"/>
      <c r="F71" s="3">
        <v>8</v>
      </c>
      <c r="G71" s="3">
        <v>7</v>
      </c>
      <c r="H71" s="3">
        <v>10</v>
      </c>
      <c r="I71" s="3">
        <v>10</v>
      </c>
      <c r="J71" s="9">
        <f t="shared" si="23"/>
        <v>0.875</v>
      </c>
      <c r="K71" s="12"/>
      <c r="L71" s="12"/>
      <c r="M71" s="11">
        <f t="shared" si="24"/>
        <v>0</v>
      </c>
      <c r="N71" s="3">
        <v>10</v>
      </c>
      <c r="O71" s="3">
        <v>9</v>
      </c>
      <c r="P71" s="3">
        <v>7</v>
      </c>
      <c r="Q71" s="3">
        <v>9</v>
      </c>
      <c r="R71" s="9">
        <f t="shared" si="25"/>
        <v>0.875</v>
      </c>
      <c r="S71" s="12"/>
      <c r="T71" s="12"/>
      <c r="U71" s="11">
        <f t="shared" si="26"/>
        <v>0</v>
      </c>
      <c r="V71" s="3">
        <f t="shared" si="27"/>
        <v>1</v>
      </c>
      <c r="W71" s="3">
        <f t="shared" si="28"/>
        <v>0</v>
      </c>
      <c r="X71" s="3">
        <f t="shared" si="29"/>
        <v>1</v>
      </c>
      <c r="Y71" s="3">
        <f t="shared" si="30"/>
        <v>0</v>
      </c>
      <c r="Z71" s="5">
        <f t="shared" si="31"/>
        <v>2</v>
      </c>
      <c r="AA71" s="3">
        <f t="shared" si="32"/>
        <v>0</v>
      </c>
      <c r="AB71">
        <f t="shared" si="34"/>
        <v>1</v>
      </c>
      <c r="AC71" s="10">
        <f>IF(E71&gt;0,0.1*E71+0.9*(J71+M71+R71+U71),J71+M71+R71+U71)</f>
        <v>1.75</v>
      </c>
      <c r="AD71" s="5">
        <f>IF(AA71=1,AC71,0)</f>
        <v>0</v>
      </c>
      <c r="AE71" s="5">
        <f t="shared" si="33"/>
        <v>0</v>
      </c>
    </row>
    <row r="72" spans="1:31" s="3" customFormat="1" x14ac:dyDescent="0.35">
      <c r="A72" s="3">
        <v>49</v>
      </c>
      <c r="B72" s="3" t="s">
        <v>153</v>
      </c>
      <c r="C72" s="3" t="s">
        <v>154</v>
      </c>
      <c r="D72" s="3">
        <v>151738</v>
      </c>
      <c r="E72" s="4">
        <v>7</v>
      </c>
      <c r="F72" s="3">
        <v>0</v>
      </c>
      <c r="J72" s="9">
        <f t="shared" si="23"/>
        <v>0</v>
      </c>
      <c r="K72" s="12">
        <v>8</v>
      </c>
      <c r="L72" s="12">
        <v>2</v>
      </c>
      <c r="M72" s="11">
        <f t="shared" si="24"/>
        <v>1</v>
      </c>
      <c r="R72" s="9">
        <f t="shared" si="25"/>
        <v>0</v>
      </c>
      <c r="S72" s="12"/>
      <c r="T72" s="12"/>
      <c r="U72" s="11">
        <f t="shared" si="26"/>
        <v>0</v>
      </c>
      <c r="V72" s="3">
        <f t="shared" si="27"/>
        <v>0</v>
      </c>
      <c r="W72" s="3">
        <f t="shared" si="28"/>
        <v>0</v>
      </c>
      <c r="X72" s="3">
        <f t="shared" si="29"/>
        <v>0</v>
      </c>
      <c r="Y72" s="3">
        <f t="shared" si="30"/>
        <v>0</v>
      </c>
      <c r="Z72" s="5">
        <f t="shared" si="31"/>
        <v>0</v>
      </c>
      <c r="AA72" s="3">
        <f t="shared" si="32"/>
        <v>0</v>
      </c>
      <c r="AB72">
        <f t="shared" si="34"/>
        <v>1</v>
      </c>
      <c r="AC72" s="10">
        <f>IF(E72&gt;0,0.1*E72+0.9*(J72+M72+R72+U72),J72+M72+R72+U72)</f>
        <v>1.6</v>
      </c>
      <c r="AD72" s="5">
        <f>IF(AA72=1,AC72,0)</f>
        <v>0</v>
      </c>
      <c r="AE72" s="5">
        <f t="shared" si="33"/>
        <v>0</v>
      </c>
    </row>
    <row r="73" spans="1:31" s="3" customFormat="1" x14ac:dyDescent="0.35">
      <c r="A73" s="3">
        <v>79</v>
      </c>
      <c r="B73" s="3" t="s">
        <v>224</v>
      </c>
      <c r="C73" s="3" t="s">
        <v>225</v>
      </c>
      <c r="D73" s="3">
        <v>151720</v>
      </c>
      <c r="E73" s="4">
        <v>8</v>
      </c>
      <c r="J73" s="9">
        <f t="shared" si="23"/>
        <v>0</v>
      </c>
      <c r="K73" s="12">
        <v>20</v>
      </c>
      <c r="L73" s="12"/>
      <c r="M73" s="11">
        <f t="shared" si="24"/>
        <v>2</v>
      </c>
      <c r="R73" s="9">
        <f t="shared" si="25"/>
        <v>0</v>
      </c>
      <c r="S73" s="12">
        <v>2</v>
      </c>
      <c r="T73" s="12"/>
      <c r="U73" s="11">
        <f t="shared" si="26"/>
        <v>0.2</v>
      </c>
      <c r="V73" s="3">
        <f t="shared" si="27"/>
        <v>0</v>
      </c>
      <c r="W73" s="3">
        <f t="shared" si="28"/>
        <v>1</v>
      </c>
      <c r="X73" s="3">
        <f t="shared" si="29"/>
        <v>0</v>
      </c>
      <c r="Y73" s="3">
        <f t="shared" si="30"/>
        <v>0</v>
      </c>
      <c r="Z73" s="5">
        <f t="shared" si="31"/>
        <v>1</v>
      </c>
      <c r="AA73" s="3">
        <f t="shared" si="32"/>
        <v>0</v>
      </c>
      <c r="AB73">
        <f t="shared" si="34"/>
        <v>1</v>
      </c>
      <c r="AC73" s="10">
        <f>IF(E73&gt;0,0.1*E73+0.9*(J73+M73+R73+U73),J73+M73+R73+U73)</f>
        <v>2.7800000000000002</v>
      </c>
      <c r="AD73" s="5">
        <f>IF(AA73=1,AC73,0)</f>
        <v>0</v>
      </c>
      <c r="AE73" s="5">
        <f t="shared" si="33"/>
        <v>0</v>
      </c>
    </row>
    <row r="74" spans="1:31" s="3" customFormat="1" x14ac:dyDescent="0.35">
      <c r="A74" s="3">
        <v>13</v>
      </c>
      <c r="B74" s="3" t="s">
        <v>47</v>
      </c>
      <c r="C74" s="3" t="s">
        <v>48</v>
      </c>
      <c r="D74" s="3">
        <v>151360</v>
      </c>
      <c r="E74" s="4"/>
      <c r="F74" s="3">
        <v>10</v>
      </c>
      <c r="G74" s="3">
        <v>8</v>
      </c>
      <c r="H74" s="3">
        <v>7</v>
      </c>
      <c r="I74" s="3">
        <v>10</v>
      </c>
      <c r="J74" s="9">
        <f t="shared" si="23"/>
        <v>0.875</v>
      </c>
      <c r="K74" s="12"/>
      <c r="L74" s="12"/>
      <c r="M74" s="11">
        <f t="shared" si="24"/>
        <v>0</v>
      </c>
      <c r="N74" s="3">
        <v>9</v>
      </c>
      <c r="O74" s="3">
        <v>7</v>
      </c>
      <c r="P74" s="3">
        <v>8</v>
      </c>
      <c r="R74" s="9">
        <f t="shared" si="25"/>
        <v>0.6</v>
      </c>
      <c r="S74" s="12"/>
      <c r="T74" s="12"/>
      <c r="U74" s="11">
        <f t="shared" si="26"/>
        <v>0</v>
      </c>
      <c r="V74" s="3">
        <f t="shared" si="27"/>
        <v>1</v>
      </c>
      <c r="W74" s="3">
        <f t="shared" si="28"/>
        <v>0</v>
      </c>
      <c r="X74" s="3">
        <f t="shared" si="29"/>
        <v>1</v>
      </c>
      <c r="Y74" s="3">
        <f t="shared" si="30"/>
        <v>0</v>
      </c>
      <c r="Z74" s="5">
        <f t="shared" si="31"/>
        <v>2</v>
      </c>
      <c r="AA74" s="3">
        <f t="shared" si="32"/>
        <v>0</v>
      </c>
      <c r="AB74">
        <f t="shared" si="34"/>
        <v>1</v>
      </c>
      <c r="AC74" s="10">
        <f>IF(E74&gt;0,0.1*E74+0.9*(J74+M74+R74+U74),J74+M74+R74+U74)</f>
        <v>1.4750000000000001</v>
      </c>
      <c r="AD74" s="5">
        <f>IF(AA74=1,AC74,0)</f>
        <v>0</v>
      </c>
      <c r="AE74" s="5">
        <f t="shared" si="33"/>
        <v>0</v>
      </c>
    </row>
    <row r="75" spans="1:31" s="3" customFormat="1" x14ac:dyDescent="0.35">
      <c r="A75" s="3">
        <v>63</v>
      </c>
      <c r="B75" s="3" t="s">
        <v>186</v>
      </c>
      <c r="C75" s="3" t="s">
        <v>187</v>
      </c>
      <c r="D75" s="3">
        <v>151409</v>
      </c>
      <c r="E75" s="4"/>
      <c r="F75" s="3">
        <v>7</v>
      </c>
      <c r="G75" s="3">
        <v>10</v>
      </c>
      <c r="H75" s="3">
        <v>10</v>
      </c>
      <c r="I75" s="3">
        <v>10</v>
      </c>
      <c r="J75" s="9">
        <f t="shared" si="23"/>
        <v>0.92500000000000004</v>
      </c>
      <c r="K75" s="12">
        <v>20</v>
      </c>
      <c r="L75" s="12">
        <v>12</v>
      </c>
      <c r="M75" s="11">
        <f t="shared" si="24"/>
        <v>3.2</v>
      </c>
      <c r="N75" s="3">
        <v>8</v>
      </c>
      <c r="R75" s="9">
        <f t="shared" si="25"/>
        <v>0.2</v>
      </c>
      <c r="S75" s="12">
        <v>2</v>
      </c>
      <c r="T75" s="12">
        <v>3</v>
      </c>
      <c r="U75" s="11">
        <f t="shared" si="26"/>
        <v>0.5</v>
      </c>
      <c r="V75" s="3">
        <f t="shared" si="27"/>
        <v>1</v>
      </c>
      <c r="W75" s="3">
        <f t="shared" si="28"/>
        <v>1</v>
      </c>
      <c r="X75" s="3">
        <f t="shared" si="29"/>
        <v>0</v>
      </c>
      <c r="Y75" s="3">
        <f t="shared" si="30"/>
        <v>0</v>
      </c>
      <c r="Z75" s="5">
        <f t="shared" si="31"/>
        <v>2</v>
      </c>
      <c r="AA75" s="3">
        <f t="shared" si="32"/>
        <v>0</v>
      </c>
      <c r="AB75">
        <f t="shared" si="34"/>
        <v>1</v>
      </c>
      <c r="AC75" s="10">
        <f>IF(E75&gt;0,0.1*E75+0.9*(J75+M75+R75+U75),J75+M75+R75+U75)</f>
        <v>4.8250000000000002</v>
      </c>
      <c r="AD75" s="5">
        <f>IF(AA75=1,AC75,0)</f>
        <v>0</v>
      </c>
      <c r="AE75" s="5">
        <f t="shared" si="33"/>
        <v>0</v>
      </c>
    </row>
    <row r="76" spans="1:31" s="3" customFormat="1" x14ac:dyDescent="0.35">
      <c r="A76" s="3">
        <v>84</v>
      </c>
      <c r="B76" s="3" t="s">
        <v>235</v>
      </c>
      <c r="C76" s="3" t="s">
        <v>124</v>
      </c>
      <c r="D76" s="3">
        <v>151389</v>
      </c>
      <c r="E76" s="4"/>
      <c r="I76" s="3">
        <v>7.5</v>
      </c>
      <c r="J76" s="9">
        <f t="shared" si="23"/>
        <v>0.1875</v>
      </c>
      <c r="K76" s="12">
        <v>16</v>
      </c>
      <c r="L76" s="12">
        <v>8</v>
      </c>
      <c r="M76" s="11">
        <f t="shared" si="24"/>
        <v>2.4</v>
      </c>
      <c r="R76" s="9">
        <f t="shared" si="25"/>
        <v>0</v>
      </c>
      <c r="S76" s="12">
        <v>6</v>
      </c>
      <c r="T76" s="12">
        <v>2</v>
      </c>
      <c r="U76" s="11">
        <f t="shared" si="26"/>
        <v>0.8</v>
      </c>
      <c r="V76" s="3">
        <f t="shared" si="27"/>
        <v>0</v>
      </c>
      <c r="W76" s="3">
        <f t="shared" si="28"/>
        <v>1</v>
      </c>
      <c r="X76" s="3">
        <f t="shared" si="29"/>
        <v>0</v>
      </c>
      <c r="Y76" s="3">
        <f t="shared" si="30"/>
        <v>0</v>
      </c>
      <c r="Z76" s="5">
        <f t="shared" si="31"/>
        <v>1</v>
      </c>
      <c r="AA76" s="3">
        <f t="shared" si="32"/>
        <v>0</v>
      </c>
      <c r="AB76">
        <f t="shared" si="34"/>
        <v>1</v>
      </c>
      <c r="AC76" s="10">
        <f>IF(E76&gt;0,0.1*E76+0.9*(J76+M76+R76+U76),J76+M76+R76+U76)</f>
        <v>3.3875000000000002</v>
      </c>
      <c r="AD76" s="5">
        <f>IF(AA76=1,AC76,0)</f>
        <v>0</v>
      </c>
      <c r="AE76" s="5">
        <f t="shared" si="33"/>
        <v>0</v>
      </c>
    </row>
    <row r="77" spans="1:31" s="3" customFormat="1" x14ac:dyDescent="0.35">
      <c r="A77" s="3">
        <v>51</v>
      </c>
      <c r="B77" s="3" t="s">
        <v>156</v>
      </c>
      <c r="C77" s="3" t="s">
        <v>157</v>
      </c>
      <c r="D77" s="3">
        <v>151715</v>
      </c>
      <c r="E77" s="4">
        <v>5</v>
      </c>
      <c r="J77" s="9">
        <f t="shared" si="23"/>
        <v>0</v>
      </c>
      <c r="K77" s="12">
        <v>20</v>
      </c>
      <c r="L77" s="12">
        <v>1</v>
      </c>
      <c r="M77" s="11">
        <f t="shared" si="24"/>
        <v>2.1</v>
      </c>
      <c r="R77" s="9">
        <f t="shared" si="25"/>
        <v>0</v>
      </c>
      <c r="S77" s="12">
        <v>2</v>
      </c>
      <c r="T77" s="12"/>
      <c r="U77" s="11">
        <f t="shared" si="26"/>
        <v>0.2</v>
      </c>
      <c r="V77" s="3">
        <f t="shared" si="27"/>
        <v>0</v>
      </c>
      <c r="W77" s="3">
        <f t="shared" si="28"/>
        <v>1</v>
      </c>
      <c r="X77" s="3">
        <f t="shared" si="29"/>
        <v>0</v>
      </c>
      <c r="Y77" s="3">
        <f t="shared" si="30"/>
        <v>0</v>
      </c>
      <c r="Z77" s="5">
        <f t="shared" si="31"/>
        <v>1</v>
      </c>
      <c r="AA77" s="3">
        <f t="shared" si="32"/>
        <v>0</v>
      </c>
      <c r="AB77">
        <f t="shared" si="34"/>
        <v>1</v>
      </c>
      <c r="AC77" s="10">
        <f>IF(E77&gt;0,0.1*E77+0.9*(J77+M77+R77+U77),J77+M77+R77+U77)</f>
        <v>2.5700000000000003</v>
      </c>
      <c r="AD77" s="5">
        <f>IF(AA77=1,AC77,0)</f>
        <v>0</v>
      </c>
      <c r="AE77" s="5">
        <f t="shared" si="33"/>
        <v>0</v>
      </c>
    </row>
    <row r="78" spans="1:31" s="3" customFormat="1" x14ac:dyDescent="0.35">
      <c r="A78" s="3">
        <v>84</v>
      </c>
      <c r="B78" s="3" t="s">
        <v>236</v>
      </c>
      <c r="C78" s="3" t="s">
        <v>237</v>
      </c>
      <c r="D78" s="3">
        <v>151451</v>
      </c>
      <c r="E78" s="4"/>
      <c r="I78" s="3">
        <v>7.5</v>
      </c>
      <c r="J78" s="9">
        <f t="shared" si="23"/>
        <v>0.1875</v>
      </c>
      <c r="K78" s="12"/>
      <c r="L78" s="12"/>
      <c r="M78" s="11">
        <f t="shared" si="24"/>
        <v>0</v>
      </c>
      <c r="R78" s="9">
        <f t="shared" si="25"/>
        <v>0</v>
      </c>
      <c r="S78" s="12"/>
      <c r="T78" s="12"/>
      <c r="U78" s="11">
        <f t="shared" si="26"/>
        <v>0</v>
      </c>
      <c r="V78" s="3">
        <f t="shared" si="27"/>
        <v>0</v>
      </c>
      <c r="W78" s="3">
        <f t="shared" si="28"/>
        <v>0</v>
      </c>
      <c r="X78" s="3">
        <f t="shared" si="29"/>
        <v>0</v>
      </c>
      <c r="Y78" s="3">
        <f t="shared" si="30"/>
        <v>0</v>
      </c>
      <c r="Z78" s="5">
        <f t="shared" si="31"/>
        <v>0</v>
      </c>
      <c r="AA78" s="3">
        <f t="shared" si="32"/>
        <v>0</v>
      </c>
      <c r="AB78">
        <f t="shared" si="34"/>
        <v>1</v>
      </c>
      <c r="AC78" s="10">
        <f>IF(E78&gt;0,0.1*E78+0.9*(J78+M78+R78+U78),J78+M78+R78+U78)</f>
        <v>0.1875</v>
      </c>
      <c r="AD78" s="5">
        <f>IF(AA78=1,AC78,0)</f>
        <v>0</v>
      </c>
      <c r="AE78" s="5">
        <f t="shared" si="33"/>
        <v>0</v>
      </c>
    </row>
    <row r="79" spans="1:31" s="3" customFormat="1" x14ac:dyDescent="0.35">
      <c r="A79">
        <v>4</v>
      </c>
      <c r="B79" t="s">
        <v>14</v>
      </c>
      <c r="C79" t="s">
        <v>15</v>
      </c>
      <c r="D79">
        <v>151721</v>
      </c>
      <c r="E79" s="4">
        <v>6</v>
      </c>
      <c r="F79">
        <v>9</v>
      </c>
      <c r="G79">
        <v>9</v>
      </c>
      <c r="H79">
        <v>10</v>
      </c>
      <c r="I79">
        <v>10</v>
      </c>
      <c r="J79" s="8">
        <f t="shared" si="23"/>
        <v>0.95</v>
      </c>
      <c r="K79" s="12">
        <v>18</v>
      </c>
      <c r="L79" s="12">
        <v>12</v>
      </c>
      <c r="M79" s="11">
        <f t="shared" si="24"/>
        <v>3</v>
      </c>
      <c r="N79"/>
      <c r="O79"/>
      <c r="P79"/>
      <c r="Q79"/>
      <c r="R79" s="8">
        <f t="shared" si="25"/>
        <v>0</v>
      </c>
      <c r="S79" s="12">
        <v>3</v>
      </c>
      <c r="T79" s="12"/>
      <c r="U79" s="11">
        <f t="shared" si="26"/>
        <v>0.3</v>
      </c>
      <c r="V79">
        <f t="shared" si="27"/>
        <v>1</v>
      </c>
      <c r="W79">
        <f t="shared" si="28"/>
        <v>1</v>
      </c>
      <c r="X79">
        <f t="shared" si="29"/>
        <v>0</v>
      </c>
      <c r="Y79">
        <f t="shared" si="30"/>
        <v>0</v>
      </c>
      <c r="Z79" s="6">
        <f t="shared" si="31"/>
        <v>2</v>
      </c>
      <c r="AA79">
        <f t="shared" si="32"/>
        <v>0</v>
      </c>
      <c r="AB79">
        <f t="shared" si="34"/>
        <v>1</v>
      </c>
      <c r="AC79" s="10">
        <f>IF(E79&gt;0,0.1*E79+0.9*(J79+M79+R79+U79),J79+M79+R79+U79)</f>
        <v>4.4250000000000007</v>
      </c>
      <c r="AD79" s="6">
        <f>IF(AA79=1,AC79,0)</f>
        <v>0</v>
      </c>
      <c r="AE79" s="6">
        <f t="shared" si="33"/>
        <v>0</v>
      </c>
    </row>
    <row r="80" spans="1:31" s="3" customFormat="1" x14ac:dyDescent="0.35">
      <c r="A80">
        <v>3</v>
      </c>
      <c r="B80" t="s">
        <v>12</v>
      </c>
      <c r="C80" t="s">
        <v>13</v>
      </c>
      <c r="D80">
        <v>151671</v>
      </c>
      <c r="E80" s="4">
        <v>5</v>
      </c>
      <c r="F80">
        <v>7</v>
      </c>
      <c r="G80">
        <v>0</v>
      </c>
      <c r="H80">
        <v>7</v>
      </c>
      <c r="I80">
        <v>2.5</v>
      </c>
      <c r="J80" s="8">
        <f t="shared" si="23"/>
        <v>0.41249999999999998</v>
      </c>
      <c r="K80" s="12">
        <v>14</v>
      </c>
      <c r="L80" s="12">
        <v>4</v>
      </c>
      <c r="M80" s="11">
        <f t="shared" si="24"/>
        <v>1.8</v>
      </c>
      <c r="N80">
        <v>4</v>
      </c>
      <c r="O80"/>
      <c r="P80"/>
      <c r="Q80"/>
      <c r="R80" s="8">
        <f t="shared" si="25"/>
        <v>0.1</v>
      </c>
      <c r="S80" s="12"/>
      <c r="T80" s="12"/>
      <c r="U80" s="11">
        <f t="shared" si="26"/>
        <v>0</v>
      </c>
      <c r="V80">
        <f t="shared" si="27"/>
        <v>0</v>
      </c>
      <c r="W80">
        <f t="shared" si="28"/>
        <v>1</v>
      </c>
      <c r="X80">
        <f t="shared" si="29"/>
        <v>0</v>
      </c>
      <c r="Y80">
        <f t="shared" si="30"/>
        <v>0</v>
      </c>
      <c r="Z80" s="6">
        <f t="shared" si="31"/>
        <v>1</v>
      </c>
      <c r="AA80">
        <f t="shared" si="32"/>
        <v>0</v>
      </c>
      <c r="AB80">
        <f t="shared" si="34"/>
        <v>1</v>
      </c>
      <c r="AC80" s="10">
        <f>IF(E80&gt;0,0.1*E80+0.9*(J80+M80+R80+U80),J80+M80+R80+U80)</f>
        <v>2.5812500000000003</v>
      </c>
      <c r="AD80" s="6">
        <f>IF(AA80=1,AC80,0)</f>
        <v>0</v>
      </c>
      <c r="AE80" s="6">
        <f t="shared" si="33"/>
        <v>0</v>
      </c>
    </row>
    <row r="81" spans="1:31" s="3" customFormat="1" x14ac:dyDescent="0.35">
      <c r="A81" s="3">
        <v>35</v>
      </c>
      <c r="B81" s="3" t="s">
        <v>110</v>
      </c>
      <c r="C81" s="3" t="s">
        <v>111</v>
      </c>
      <c r="D81" s="3">
        <v>151643</v>
      </c>
      <c r="E81" s="4">
        <v>9</v>
      </c>
      <c r="F81" s="3">
        <v>10</v>
      </c>
      <c r="G81" s="3">
        <v>10</v>
      </c>
      <c r="H81" s="3">
        <v>10</v>
      </c>
      <c r="I81" s="3">
        <v>10</v>
      </c>
      <c r="J81" s="9">
        <f t="shared" si="23"/>
        <v>1</v>
      </c>
      <c r="K81" s="12">
        <v>6</v>
      </c>
      <c r="L81" s="12">
        <v>2</v>
      </c>
      <c r="M81" s="11">
        <f t="shared" si="24"/>
        <v>0.8</v>
      </c>
      <c r="N81" s="3">
        <v>10</v>
      </c>
      <c r="O81" s="3">
        <v>10</v>
      </c>
      <c r="P81" s="3">
        <v>4</v>
      </c>
      <c r="R81" s="9">
        <f t="shared" si="25"/>
        <v>0.6</v>
      </c>
      <c r="S81" s="12">
        <v>14</v>
      </c>
      <c r="T81" s="12">
        <v>9</v>
      </c>
      <c r="U81" s="11">
        <f t="shared" si="26"/>
        <v>2.2999999999999998</v>
      </c>
      <c r="V81" s="3">
        <f t="shared" si="27"/>
        <v>1</v>
      </c>
      <c r="W81" s="3">
        <f t="shared" si="28"/>
        <v>0</v>
      </c>
      <c r="X81" s="3">
        <f t="shared" si="29"/>
        <v>1</v>
      </c>
      <c r="Y81" s="3">
        <f t="shared" si="30"/>
        <v>1</v>
      </c>
      <c r="Z81" s="5">
        <f t="shared" si="31"/>
        <v>3</v>
      </c>
      <c r="AA81" s="3">
        <f t="shared" si="32"/>
        <v>0</v>
      </c>
      <c r="AB81">
        <f t="shared" si="34"/>
        <v>1</v>
      </c>
      <c r="AC81" s="10">
        <f>IF(E81&gt;0,0.1*E81+0.9*(J81+M81+R81+U81),J81+M81+R81+U81)</f>
        <v>5.13</v>
      </c>
      <c r="AD81" s="5">
        <f>IF(AA81=1,AC81,0)</f>
        <v>0</v>
      </c>
      <c r="AE81" s="5">
        <f t="shared" si="33"/>
        <v>0</v>
      </c>
    </row>
    <row r="82" spans="1:31" s="3" customFormat="1" x14ac:dyDescent="0.35">
      <c r="A82" s="3">
        <v>52</v>
      </c>
      <c r="B82" s="3" t="s">
        <v>158</v>
      </c>
      <c r="C82" s="3" t="s">
        <v>57</v>
      </c>
      <c r="D82" s="3">
        <v>151571</v>
      </c>
      <c r="E82" s="4"/>
      <c r="F82" s="3">
        <v>9</v>
      </c>
      <c r="G82" s="3">
        <v>7</v>
      </c>
      <c r="H82" s="3">
        <v>10</v>
      </c>
      <c r="I82" s="3">
        <v>10</v>
      </c>
      <c r="J82" s="9">
        <f t="shared" si="23"/>
        <v>0.9</v>
      </c>
      <c r="K82" s="12">
        <v>5</v>
      </c>
      <c r="L82" s="12">
        <v>16</v>
      </c>
      <c r="M82" s="11">
        <f t="shared" si="24"/>
        <v>2.1</v>
      </c>
      <c r="N82" s="3">
        <v>10</v>
      </c>
      <c r="O82" s="3">
        <v>10</v>
      </c>
      <c r="P82" s="3">
        <v>9</v>
      </c>
      <c r="R82" s="9">
        <f t="shared" si="25"/>
        <v>0.72499999999999998</v>
      </c>
      <c r="S82" s="12">
        <v>14</v>
      </c>
      <c r="T82" s="12">
        <v>11</v>
      </c>
      <c r="U82" s="11">
        <f t="shared" si="26"/>
        <v>2.5</v>
      </c>
      <c r="V82" s="3">
        <f t="shared" si="27"/>
        <v>1</v>
      </c>
      <c r="W82" s="3">
        <f t="shared" si="28"/>
        <v>1</v>
      </c>
      <c r="X82" s="3">
        <f t="shared" si="29"/>
        <v>1</v>
      </c>
      <c r="Y82" s="3">
        <f t="shared" si="30"/>
        <v>1</v>
      </c>
      <c r="Z82" s="5">
        <f t="shared" si="31"/>
        <v>4</v>
      </c>
      <c r="AA82" s="3">
        <f t="shared" si="32"/>
        <v>1</v>
      </c>
      <c r="AB82">
        <f t="shared" si="34"/>
        <v>1</v>
      </c>
      <c r="AC82" s="10">
        <f>IF(E82&gt;0,0.1*E82+0.9*(J82+M82+R82+U82),J82+M82+R82+U82)</f>
        <v>6.2249999999999996</v>
      </c>
      <c r="AD82" s="15">
        <f>IF(AA82=1,AC82,0)</f>
        <v>6.2249999999999996</v>
      </c>
      <c r="AE82" s="15">
        <f t="shared" si="33"/>
        <v>6.7663043478260878</v>
      </c>
    </row>
    <row r="83" spans="1:31" s="3" customFormat="1" x14ac:dyDescent="0.35">
      <c r="A83">
        <v>9</v>
      </c>
      <c r="B83" t="s">
        <v>34</v>
      </c>
      <c r="C83" t="s">
        <v>35</v>
      </c>
      <c r="D83">
        <v>151667</v>
      </c>
      <c r="E83" s="4">
        <v>4</v>
      </c>
      <c r="F83">
        <v>10</v>
      </c>
      <c r="G83">
        <v>10</v>
      </c>
      <c r="H83">
        <v>10</v>
      </c>
      <c r="I83">
        <v>10</v>
      </c>
      <c r="J83" s="8">
        <f t="shared" si="23"/>
        <v>1</v>
      </c>
      <c r="K83" s="12">
        <v>18</v>
      </c>
      <c r="L83" s="12">
        <v>4</v>
      </c>
      <c r="M83" s="11">
        <f t="shared" si="24"/>
        <v>2.2000000000000002</v>
      </c>
      <c r="N83">
        <v>7</v>
      </c>
      <c r="O83">
        <v>9</v>
      </c>
      <c r="P83">
        <v>7</v>
      </c>
      <c r="Q83">
        <v>10</v>
      </c>
      <c r="R83" s="8">
        <f t="shared" si="25"/>
        <v>0.82499999999999996</v>
      </c>
      <c r="S83" s="12">
        <v>4</v>
      </c>
      <c r="T83" s="12">
        <v>3</v>
      </c>
      <c r="U83" s="11">
        <f t="shared" si="26"/>
        <v>0.7</v>
      </c>
      <c r="V83">
        <f t="shared" si="27"/>
        <v>1</v>
      </c>
      <c r="W83">
        <f t="shared" si="28"/>
        <v>1</v>
      </c>
      <c r="X83">
        <f t="shared" si="29"/>
        <v>1</v>
      </c>
      <c r="Y83">
        <f t="shared" si="30"/>
        <v>0</v>
      </c>
      <c r="Z83" s="6">
        <f t="shared" si="31"/>
        <v>3</v>
      </c>
      <c r="AA83">
        <f t="shared" si="32"/>
        <v>0</v>
      </c>
      <c r="AB83">
        <f t="shared" si="34"/>
        <v>1</v>
      </c>
      <c r="AC83" s="10">
        <f>IF(E83&gt;0,0.1*E83+0.9*(J83+M83+R83+U83),J83+M83+R83+U83)</f>
        <v>4.6525000000000007</v>
      </c>
      <c r="AD83" s="6">
        <f>IF(AA83=1,AC83,0)</f>
        <v>0</v>
      </c>
      <c r="AE83" s="6">
        <f t="shared" si="33"/>
        <v>0</v>
      </c>
    </row>
    <row r="84" spans="1:31" s="3" customFormat="1" x14ac:dyDescent="0.35">
      <c r="A84" s="3">
        <v>42</v>
      </c>
      <c r="B84" s="3" t="s">
        <v>133</v>
      </c>
      <c r="C84" s="3" t="s">
        <v>97</v>
      </c>
      <c r="D84" s="3">
        <v>151759</v>
      </c>
      <c r="E84" s="4">
        <v>4</v>
      </c>
      <c r="J84" s="9">
        <f t="shared" si="23"/>
        <v>0</v>
      </c>
      <c r="K84" s="12"/>
      <c r="L84" s="12"/>
      <c r="M84" s="11">
        <f t="shared" si="24"/>
        <v>0</v>
      </c>
      <c r="R84" s="9">
        <f t="shared" si="25"/>
        <v>0</v>
      </c>
      <c r="S84" s="12"/>
      <c r="T84" s="12"/>
      <c r="U84" s="11">
        <f t="shared" si="26"/>
        <v>0</v>
      </c>
      <c r="V84" s="3">
        <f t="shared" si="27"/>
        <v>0</v>
      </c>
      <c r="W84" s="3">
        <f t="shared" si="28"/>
        <v>0</v>
      </c>
      <c r="X84" s="3">
        <f t="shared" si="29"/>
        <v>0</v>
      </c>
      <c r="Y84" s="3">
        <f t="shared" si="30"/>
        <v>0</v>
      </c>
      <c r="Z84" s="5">
        <f t="shared" si="31"/>
        <v>0</v>
      </c>
      <c r="AA84" s="3">
        <f t="shared" si="32"/>
        <v>0</v>
      </c>
      <c r="AB84">
        <f t="shared" si="34"/>
        <v>1</v>
      </c>
      <c r="AC84" s="10">
        <f>IF(E84&gt;0,0.1*E84+0.9*(J84+M84+R84+U84),J84+M84+R84+U84)</f>
        <v>0.4</v>
      </c>
      <c r="AD84" s="5">
        <f>IF(AA84=1,AC84,0)</f>
        <v>0</v>
      </c>
      <c r="AE84" s="5">
        <f t="shared" si="33"/>
        <v>0</v>
      </c>
    </row>
    <row r="85" spans="1:31" s="3" customFormat="1" x14ac:dyDescent="0.35">
      <c r="A85">
        <v>9</v>
      </c>
      <c r="B85" t="s">
        <v>32</v>
      </c>
      <c r="C85" t="s">
        <v>33</v>
      </c>
      <c r="D85">
        <v>151737</v>
      </c>
      <c r="E85" s="4">
        <v>7</v>
      </c>
      <c r="F85">
        <v>10</v>
      </c>
      <c r="G85">
        <v>10</v>
      </c>
      <c r="H85">
        <v>10</v>
      </c>
      <c r="I85">
        <v>10</v>
      </c>
      <c r="J85" s="8">
        <f t="shared" si="23"/>
        <v>1</v>
      </c>
      <c r="K85" s="12">
        <v>15</v>
      </c>
      <c r="L85" s="12">
        <v>17</v>
      </c>
      <c r="M85" s="11">
        <f t="shared" si="24"/>
        <v>3.2</v>
      </c>
      <c r="N85">
        <v>7</v>
      </c>
      <c r="O85">
        <v>9</v>
      </c>
      <c r="P85">
        <v>7</v>
      </c>
      <c r="Q85">
        <v>10</v>
      </c>
      <c r="R85" s="8">
        <f t="shared" si="25"/>
        <v>0.82499999999999996</v>
      </c>
      <c r="S85" s="12">
        <v>18</v>
      </c>
      <c r="T85" s="12">
        <v>20</v>
      </c>
      <c r="U85" s="11">
        <f t="shared" si="26"/>
        <v>3.8</v>
      </c>
      <c r="V85">
        <f t="shared" si="27"/>
        <v>1</v>
      </c>
      <c r="W85">
        <f t="shared" si="28"/>
        <v>1</v>
      </c>
      <c r="X85">
        <f t="shared" si="29"/>
        <v>1</v>
      </c>
      <c r="Y85">
        <f t="shared" si="30"/>
        <v>1</v>
      </c>
      <c r="Z85" s="6">
        <f t="shared" si="31"/>
        <v>4</v>
      </c>
      <c r="AA85">
        <f t="shared" si="32"/>
        <v>1</v>
      </c>
      <c r="AB85">
        <f t="shared" si="34"/>
        <v>1</v>
      </c>
      <c r="AC85" s="10">
        <f>IF(E85&gt;0,0.1*E85+0.9*(J85+M85+R85+U85),J85+M85+R85+U85)</f>
        <v>8.6425000000000001</v>
      </c>
      <c r="AD85" s="16">
        <f>IF(AA85=1,AC85,0)</f>
        <v>8.6425000000000001</v>
      </c>
      <c r="AE85" s="16">
        <f t="shared" si="33"/>
        <v>9.3940217391304355</v>
      </c>
    </row>
    <row r="86" spans="1:31" s="3" customFormat="1" x14ac:dyDescent="0.35">
      <c r="A86" s="3">
        <v>80</v>
      </c>
      <c r="B86" s="3" t="s">
        <v>227</v>
      </c>
      <c r="C86" s="3" t="s">
        <v>228</v>
      </c>
      <c r="D86" s="3">
        <v>151461</v>
      </c>
      <c r="E86" s="4"/>
      <c r="F86" s="3">
        <v>9</v>
      </c>
      <c r="G86" s="3">
        <v>10</v>
      </c>
      <c r="H86" s="3">
        <v>9</v>
      </c>
      <c r="I86" s="3">
        <v>7.5</v>
      </c>
      <c r="J86" s="9">
        <f t="shared" si="23"/>
        <v>0.88749999999999996</v>
      </c>
      <c r="K86" s="12">
        <v>18</v>
      </c>
      <c r="L86" s="12">
        <v>7</v>
      </c>
      <c r="M86" s="11">
        <f t="shared" si="24"/>
        <v>2.5</v>
      </c>
      <c r="N86" s="3">
        <v>10</v>
      </c>
      <c r="O86" s="3">
        <v>10</v>
      </c>
      <c r="R86" s="9">
        <f t="shared" si="25"/>
        <v>0.5</v>
      </c>
      <c r="S86" s="12">
        <v>14</v>
      </c>
      <c r="T86" s="12">
        <v>15</v>
      </c>
      <c r="U86" s="11">
        <f t="shared" si="26"/>
        <v>2.9</v>
      </c>
      <c r="V86" s="3">
        <f t="shared" si="27"/>
        <v>1</v>
      </c>
      <c r="W86" s="3">
        <f t="shared" si="28"/>
        <v>1</v>
      </c>
      <c r="X86" s="3">
        <f t="shared" si="29"/>
        <v>1</v>
      </c>
      <c r="Y86" s="3">
        <f t="shared" si="30"/>
        <v>1</v>
      </c>
      <c r="Z86" s="5">
        <f t="shared" si="31"/>
        <v>4</v>
      </c>
      <c r="AA86" s="3">
        <f t="shared" si="32"/>
        <v>1</v>
      </c>
      <c r="AB86">
        <f t="shared" si="34"/>
        <v>1</v>
      </c>
      <c r="AC86" s="10">
        <f>IF(E86&gt;0,0.1*E86+0.9*(J86+M86+R86+U86),J86+M86+R86+U86)</f>
        <v>6.7874999999999996</v>
      </c>
      <c r="AD86" s="15">
        <f>IF(AA86=1,AC86,0)</f>
        <v>6.7874999999999996</v>
      </c>
      <c r="AE86" s="15">
        <f t="shared" si="33"/>
        <v>7.3777173913043486</v>
      </c>
    </row>
    <row r="87" spans="1:31" s="3" customFormat="1" x14ac:dyDescent="0.35">
      <c r="A87" s="3">
        <v>41</v>
      </c>
      <c r="B87" s="3" t="s">
        <v>129</v>
      </c>
      <c r="C87" s="3" t="s">
        <v>130</v>
      </c>
      <c r="D87" s="3">
        <v>151734</v>
      </c>
      <c r="E87" s="4">
        <v>9</v>
      </c>
      <c r="F87" s="3">
        <v>10</v>
      </c>
      <c r="H87" s="3">
        <v>9</v>
      </c>
      <c r="I87" s="3">
        <v>7.5</v>
      </c>
      <c r="J87" s="9">
        <f t="shared" si="23"/>
        <v>0.66249999999999998</v>
      </c>
      <c r="K87" s="12">
        <v>20</v>
      </c>
      <c r="L87" s="12">
        <v>5</v>
      </c>
      <c r="M87" s="11">
        <f t="shared" si="24"/>
        <v>2.5</v>
      </c>
      <c r="N87" s="3">
        <v>10</v>
      </c>
      <c r="O87" s="3">
        <v>10</v>
      </c>
      <c r="R87" s="9">
        <f t="shared" si="25"/>
        <v>0.5</v>
      </c>
      <c r="S87" s="12">
        <v>14</v>
      </c>
      <c r="T87" s="12">
        <v>10</v>
      </c>
      <c r="U87" s="11">
        <f t="shared" si="26"/>
        <v>2.4</v>
      </c>
      <c r="V87" s="3">
        <f t="shared" si="27"/>
        <v>1</v>
      </c>
      <c r="W87" s="3">
        <f t="shared" si="28"/>
        <v>1</v>
      </c>
      <c r="X87" s="3">
        <f t="shared" si="29"/>
        <v>1</v>
      </c>
      <c r="Y87" s="3">
        <f t="shared" si="30"/>
        <v>1</v>
      </c>
      <c r="Z87" s="5">
        <f t="shared" si="31"/>
        <v>4</v>
      </c>
      <c r="AA87" s="3">
        <f t="shared" si="32"/>
        <v>1</v>
      </c>
      <c r="AB87">
        <f t="shared" si="34"/>
        <v>1</v>
      </c>
      <c r="AC87" s="10">
        <f>IF(E87&gt;0,0.1*E87+0.9*(J87+M87+R87+U87),J87+M87+R87+U87)</f>
        <v>6.3562500000000002</v>
      </c>
      <c r="AD87" s="15">
        <f>IF(AA87=1,AC87,0)</f>
        <v>6.3562500000000002</v>
      </c>
      <c r="AE87" s="15">
        <f t="shared" si="33"/>
        <v>6.9089673913043486</v>
      </c>
    </row>
    <row r="88" spans="1:31" s="3" customFormat="1" x14ac:dyDescent="0.35">
      <c r="A88" s="3">
        <v>44</v>
      </c>
      <c r="B88" s="3" t="s">
        <v>140</v>
      </c>
      <c r="C88" s="3" t="s">
        <v>97</v>
      </c>
      <c r="D88" s="3">
        <v>151694</v>
      </c>
      <c r="E88" s="4">
        <v>9</v>
      </c>
      <c r="F88" s="3">
        <v>9</v>
      </c>
      <c r="G88" s="3">
        <v>10</v>
      </c>
      <c r="H88" s="3">
        <v>8</v>
      </c>
      <c r="I88" s="3">
        <v>10</v>
      </c>
      <c r="J88" s="9">
        <f t="shared" si="23"/>
        <v>0.92500000000000004</v>
      </c>
      <c r="K88" s="12">
        <v>20</v>
      </c>
      <c r="L88" s="12">
        <v>18</v>
      </c>
      <c r="M88" s="11">
        <f t="shared" si="24"/>
        <v>3.8</v>
      </c>
      <c r="R88" s="9">
        <f t="shared" si="25"/>
        <v>0</v>
      </c>
      <c r="S88" s="12">
        <v>18</v>
      </c>
      <c r="T88" s="12">
        <v>16</v>
      </c>
      <c r="U88" s="11">
        <f t="shared" si="26"/>
        <v>3.4</v>
      </c>
      <c r="V88" s="3">
        <f t="shared" si="27"/>
        <v>1</v>
      </c>
      <c r="W88" s="3">
        <f t="shared" si="28"/>
        <v>1</v>
      </c>
      <c r="X88" s="3">
        <f t="shared" si="29"/>
        <v>0</v>
      </c>
      <c r="Y88" s="3">
        <f t="shared" si="30"/>
        <v>1</v>
      </c>
      <c r="Z88" s="5">
        <f t="shared" si="31"/>
        <v>3</v>
      </c>
      <c r="AA88" s="3">
        <f t="shared" si="32"/>
        <v>0</v>
      </c>
      <c r="AB88">
        <f t="shared" si="34"/>
        <v>1</v>
      </c>
      <c r="AC88" s="10">
        <f>IF(E88&gt;0,0.1*E88+0.9*(J88+M88+R88+U88),J88+M88+R88+U88)</f>
        <v>8.2125000000000004</v>
      </c>
      <c r="AD88" s="5">
        <f>IF(AA88=1,AC88,0)</f>
        <v>0</v>
      </c>
      <c r="AE88" s="5">
        <f t="shared" si="33"/>
        <v>0</v>
      </c>
    </row>
    <row r="89" spans="1:31" s="3" customFormat="1" x14ac:dyDescent="0.35">
      <c r="A89" s="3">
        <v>15</v>
      </c>
      <c r="B89" s="3" t="s">
        <v>54</v>
      </c>
      <c r="C89" s="3" t="s">
        <v>55</v>
      </c>
      <c r="D89" s="3">
        <v>151662</v>
      </c>
      <c r="E89" s="4">
        <v>8</v>
      </c>
      <c r="F89" s="3">
        <v>9</v>
      </c>
      <c r="G89" s="3">
        <v>10</v>
      </c>
      <c r="H89" s="3">
        <v>9</v>
      </c>
      <c r="I89" s="3">
        <v>10</v>
      </c>
      <c r="J89" s="9">
        <f t="shared" si="23"/>
        <v>0.95</v>
      </c>
      <c r="K89" s="12">
        <v>20</v>
      </c>
      <c r="L89" s="12">
        <v>17</v>
      </c>
      <c r="M89" s="11">
        <f t="shared" si="24"/>
        <v>3.7</v>
      </c>
      <c r="N89" s="3">
        <v>9</v>
      </c>
      <c r="Q89" s="3">
        <v>10</v>
      </c>
      <c r="R89" s="9">
        <f t="shared" si="25"/>
        <v>0.47499999999999998</v>
      </c>
      <c r="S89" s="12">
        <v>17</v>
      </c>
      <c r="T89" s="12">
        <v>4</v>
      </c>
      <c r="U89" s="11">
        <f t="shared" si="26"/>
        <v>2.1</v>
      </c>
      <c r="V89" s="3">
        <f t="shared" si="27"/>
        <v>1</v>
      </c>
      <c r="W89" s="3">
        <f t="shared" si="28"/>
        <v>1</v>
      </c>
      <c r="X89" s="3">
        <f t="shared" si="29"/>
        <v>0</v>
      </c>
      <c r="Y89" s="3">
        <f t="shared" si="30"/>
        <v>1</v>
      </c>
      <c r="Z89" s="5">
        <f t="shared" si="31"/>
        <v>3</v>
      </c>
      <c r="AA89" s="3">
        <f t="shared" si="32"/>
        <v>0</v>
      </c>
      <c r="AB89">
        <f t="shared" si="34"/>
        <v>1</v>
      </c>
      <c r="AC89" s="10">
        <f>IF(E89&gt;0,0.1*E89+0.9*(J89+M89+R89+U89),J89+M89+R89+U89)</f>
        <v>7.3024999999999993</v>
      </c>
      <c r="AD89" s="5">
        <f>IF(AA89=1,AC89,0)</f>
        <v>0</v>
      </c>
      <c r="AE89" s="5">
        <f t="shared" si="33"/>
        <v>0</v>
      </c>
    </row>
    <row r="90" spans="1:31" s="3" customFormat="1" x14ac:dyDescent="0.35">
      <c r="A90" s="3">
        <v>80</v>
      </c>
      <c r="B90" s="3" t="s">
        <v>226</v>
      </c>
      <c r="C90" s="3" t="s">
        <v>115</v>
      </c>
      <c r="D90" s="3">
        <v>151422</v>
      </c>
      <c r="E90" s="4"/>
      <c r="F90" s="3">
        <v>9</v>
      </c>
      <c r="G90" s="3">
        <v>10</v>
      </c>
      <c r="H90" s="3">
        <v>9</v>
      </c>
      <c r="I90" s="3">
        <v>7.5</v>
      </c>
      <c r="J90" s="9">
        <f t="shared" si="23"/>
        <v>0.88749999999999996</v>
      </c>
      <c r="K90" s="12">
        <v>20</v>
      </c>
      <c r="L90" s="12">
        <v>18</v>
      </c>
      <c r="M90" s="11">
        <f t="shared" si="24"/>
        <v>3.8</v>
      </c>
      <c r="N90" s="3">
        <v>10</v>
      </c>
      <c r="O90" s="3">
        <v>10</v>
      </c>
      <c r="R90" s="9">
        <f t="shared" si="25"/>
        <v>0.5</v>
      </c>
      <c r="S90" s="12">
        <v>20</v>
      </c>
      <c r="T90" s="12">
        <v>18</v>
      </c>
      <c r="U90" s="11">
        <f t="shared" si="26"/>
        <v>3.8</v>
      </c>
      <c r="V90" s="3">
        <f t="shared" si="27"/>
        <v>1</v>
      </c>
      <c r="W90" s="3">
        <f t="shared" si="28"/>
        <v>1</v>
      </c>
      <c r="X90" s="3">
        <f t="shared" si="29"/>
        <v>1</v>
      </c>
      <c r="Y90" s="3">
        <f t="shared" si="30"/>
        <v>1</v>
      </c>
      <c r="Z90" s="5">
        <f t="shared" si="31"/>
        <v>4</v>
      </c>
      <c r="AA90" s="3">
        <f t="shared" si="32"/>
        <v>1</v>
      </c>
      <c r="AB90">
        <f t="shared" si="34"/>
        <v>1</v>
      </c>
      <c r="AC90" s="10">
        <f>IF(E90&gt;0,0.1*E90+0.9*(J90+M90+R90+U90),J90+M90+R90+U90)</f>
        <v>8.9875000000000007</v>
      </c>
      <c r="AD90" s="15">
        <f>IF(AA90=1,AC90,0)</f>
        <v>8.9875000000000007</v>
      </c>
      <c r="AE90" s="15">
        <f t="shared" si="33"/>
        <v>9.7690217391304355</v>
      </c>
    </row>
    <row r="91" spans="1:31" s="3" customFormat="1" x14ac:dyDescent="0.35">
      <c r="A91" s="3">
        <v>19</v>
      </c>
      <c r="B91" s="3" t="s">
        <v>66</v>
      </c>
      <c r="C91" s="3" t="s">
        <v>57</v>
      </c>
      <c r="D91" s="3">
        <v>151604</v>
      </c>
      <c r="E91" s="4"/>
      <c r="F91" s="3">
        <v>9</v>
      </c>
      <c r="H91" s="3">
        <v>10</v>
      </c>
      <c r="I91" s="3">
        <v>7.5</v>
      </c>
      <c r="J91" s="9">
        <f t="shared" si="23"/>
        <v>0.66249999999999998</v>
      </c>
      <c r="K91" s="12"/>
      <c r="L91" s="12"/>
      <c r="M91" s="11">
        <f t="shared" si="24"/>
        <v>0</v>
      </c>
      <c r="N91" s="3">
        <v>10</v>
      </c>
      <c r="O91" s="3">
        <v>9</v>
      </c>
      <c r="P91" s="3">
        <v>10</v>
      </c>
      <c r="Q91" s="3">
        <v>9</v>
      </c>
      <c r="R91" s="9">
        <f t="shared" si="25"/>
        <v>0.95</v>
      </c>
      <c r="S91" s="12">
        <v>17</v>
      </c>
      <c r="T91" s="12">
        <v>11</v>
      </c>
      <c r="U91" s="11">
        <f t="shared" si="26"/>
        <v>2.8</v>
      </c>
      <c r="V91" s="3">
        <f t="shared" si="27"/>
        <v>1</v>
      </c>
      <c r="W91" s="3">
        <f t="shared" si="28"/>
        <v>0</v>
      </c>
      <c r="X91" s="3">
        <f t="shared" si="29"/>
        <v>1</v>
      </c>
      <c r="Y91" s="3">
        <f t="shared" si="30"/>
        <v>1</v>
      </c>
      <c r="Z91" s="5">
        <f t="shared" si="31"/>
        <v>3</v>
      </c>
      <c r="AA91" s="3">
        <f t="shared" si="32"/>
        <v>0</v>
      </c>
      <c r="AB91">
        <f t="shared" si="34"/>
        <v>1</v>
      </c>
      <c r="AC91" s="10">
        <f>IF(E91&gt;0,0.1*E91+0.9*(J91+M91+R91+U91),J91+M91+R91+U91)</f>
        <v>4.4124999999999996</v>
      </c>
      <c r="AD91" s="5">
        <f>IF(AA91=1,AC91,0)</f>
        <v>0</v>
      </c>
      <c r="AE91" s="5">
        <f t="shared" si="33"/>
        <v>0</v>
      </c>
    </row>
    <row r="92" spans="1:31" s="3" customFormat="1" x14ac:dyDescent="0.35">
      <c r="A92" s="3">
        <v>12</v>
      </c>
      <c r="B92" s="3" t="s">
        <v>45</v>
      </c>
      <c r="C92" s="3" t="s">
        <v>46</v>
      </c>
      <c r="D92" s="3">
        <v>151686</v>
      </c>
      <c r="E92" s="4">
        <v>9</v>
      </c>
      <c r="F92" s="3">
        <v>9</v>
      </c>
      <c r="G92" s="3">
        <v>10</v>
      </c>
      <c r="J92" s="9">
        <f t="shared" si="23"/>
        <v>0.47499999999999998</v>
      </c>
      <c r="K92" s="12">
        <v>20</v>
      </c>
      <c r="L92" s="12">
        <v>0</v>
      </c>
      <c r="M92" s="11">
        <f t="shared" si="24"/>
        <v>2</v>
      </c>
      <c r="R92" s="9">
        <f t="shared" si="25"/>
        <v>0</v>
      </c>
      <c r="S92" s="12">
        <v>2</v>
      </c>
      <c r="T92" s="12">
        <v>8</v>
      </c>
      <c r="U92" s="11">
        <f t="shared" si="26"/>
        <v>1</v>
      </c>
      <c r="V92" s="3">
        <f t="shared" si="27"/>
        <v>0</v>
      </c>
      <c r="W92" s="3">
        <f t="shared" si="28"/>
        <v>1</v>
      </c>
      <c r="X92" s="3">
        <f t="shared" si="29"/>
        <v>0</v>
      </c>
      <c r="Y92" s="3">
        <f t="shared" si="30"/>
        <v>0</v>
      </c>
      <c r="Z92" s="5">
        <f t="shared" si="31"/>
        <v>1</v>
      </c>
      <c r="AA92" s="3">
        <f t="shared" si="32"/>
        <v>0</v>
      </c>
      <c r="AB92">
        <f t="shared" si="34"/>
        <v>1</v>
      </c>
      <c r="AC92" s="10">
        <f>IF(E92&gt;0,0.1*E92+0.9*(J92+M92+R92+U92),J92+M92+R92+U92)</f>
        <v>4.0274999999999999</v>
      </c>
      <c r="AD92" s="5">
        <f>IF(AA92=1,AC92,0)</f>
        <v>0</v>
      </c>
      <c r="AE92" s="5">
        <f t="shared" si="33"/>
        <v>0</v>
      </c>
    </row>
    <row r="93" spans="1:31" s="3" customFormat="1" x14ac:dyDescent="0.35">
      <c r="A93" s="3">
        <v>46</v>
      </c>
      <c r="B93" s="3" t="s">
        <v>285</v>
      </c>
      <c r="C93" s="3" t="s">
        <v>144</v>
      </c>
      <c r="D93" s="3">
        <v>151638</v>
      </c>
      <c r="E93" s="4">
        <v>9</v>
      </c>
      <c r="F93" s="3">
        <v>9</v>
      </c>
      <c r="G93" s="3">
        <v>10</v>
      </c>
      <c r="H93" s="3">
        <v>7</v>
      </c>
      <c r="I93" s="3">
        <v>5</v>
      </c>
      <c r="J93" s="9">
        <f t="shared" si="23"/>
        <v>0.77500000000000002</v>
      </c>
      <c r="K93" s="12">
        <v>10</v>
      </c>
      <c r="L93" s="12">
        <v>1</v>
      </c>
      <c r="M93" s="11">
        <f t="shared" si="24"/>
        <v>1.1000000000000001</v>
      </c>
      <c r="R93" s="9">
        <f t="shared" si="25"/>
        <v>0</v>
      </c>
      <c r="S93" s="12">
        <v>2</v>
      </c>
      <c r="T93" s="12"/>
      <c r="U93" s="11">
        <f t="shared" si="26"/>
        <v>0.2</v>
      </c>
      <c r="V93" s="3">
        <f t="shared" si="27"/>
        <v>1</v>
      </c>
      <c r="W93" s="3">
        <f t="shared" si="28"/>
        <v>0</v>
      </c>
      <c r="X93" s="3">
        <f t="shared" si="29"/>
        <v>0</v>
      </c>
      <c r="Y93" s="3">
        <f t="shared" si="30"/>
        <v>0</v>
      </c>
      <c r="Z93" s="5">
        <f t="shared" si="31"/>
        <v>1</v>
      </c>
      <c r="AA93" s="3">
        <f t="shared" si="32"/>
        <v>0</v>
      </c>
      <c r="AB93">
        <f t="shared" si="34"/>
        <v>1</v>
      </c>
      <c r="AC93" s="10">
        <f>IF(E93&gt;0,0.1*E93+0.9*(J93+M93+R93+U93),J93+M93+R93+U93)</f>
        <v>2.7675000000000001</v>
      </c>
      <c r="AD93" s="5">
        <f>IF(AA93=1,AC93,0)</f>
        <v>0</v>
      </c>
      <c r="AE93" s="5">
        <f t="shared" si="33"/>
        <v>0</v>
      </c>
    </row>
    <row r="94" spans="1:31" s="3" customFormat="1" x14ac:dyDescent="0.35">
      <c r="A94" s="3">
        <v>73</v>
      </c>
      <c r="B94" s="3" t="s">
        <v>206</v>
      </c>
      <c r="C94" s="3" t="s">
        <v>207</v>
      </c>
      <c r="D94" s="3">
        <v>151459</v>
      </c>
      <c r="E94" s="4"/>
      <c r="J94" s="9">
        <f t="shared" si="23"/>
        <v>0</v>
      </c>
      <c r="K94" s="12"/>
      <c r="L94" s="12"/>
      <c r="M94" s="11">
        <f t="shared" si="24"/>
        <v>0</v>
      </c>
      <c r="R94" s="9">
        <f t="shared" si="25"/>
        <v>0</v>
      </c>
      <c r="S94" s="12"/>
      <c r="T94" s="12"/>
      <c r="U94" s="11">
        <f t="shared" si="26"/>
        <v>0</v>
      </c>
      <c r="V94" s="3">
        <f t="shared" si="27"/>
        <v>0</v>
      </c>
      <c r="W94" s="3">
        <f t="shared" si="28"/>
        <v>0</v>
      </c>
      <c r="X94" s="3">
        <f t="shared" si="29"/>
        <v>0</v>
      </c>
      <c r="Y94" s="3">
        <f t="shared" si="30"/>
        <v>0</v>
      </c>
      <c r="Z94" s="5">
        <f t="shared" si="31"/>
        <v>0</v>
      </c>
      <c r="AA94" s="3">
        <f t="shared" si="32"/>
        <v>0</v>
      </c>
      <c r="AB94">
        <f t="shared" si="34"/>
        <v>0</v>
      </c>
      <c r="AC94" s="10">
        <f>IF(E94&gt;0,0.1*E94+0.9*(J94+M94+R94+U94),J94+M94+R94+U94)</f>
        <v>0</v>
      </c>
      <c r="AD94" s="5">
        <f>IF(AA94=1,AC94,0)</f>
        <v>0</v>
      </c>
      <c r="AE94" s="5">
        <f t="shared" si="33"/>
        <v>0</v>
      </c>
    </row>
    <row r="95" spans="1:31" s="3" customFormat="1" x14ac:dyDescent="0.35">
      <c r="A95" s="3">
        <v>16</v>
      </c>
      <c r="B95" s="3" t="s">
        <v>58</v>
      </c>
      <c r="C95" s="3" t="s">
        <v>19</v>
      </c>
      <c r="D95" s="3">
        <v>151334</v>
      </c>
      <c r="E95" s="4"/>
      <c r="F95" s="3">
        <v>10</v>
      </c>
      <c r="G95" s="3">
        <v>10</v>
      </c>
      <c r="H95" s="3">
        <v>8</v>
      </c>
      <c r="I95" s="3">
        <v>10</v>
      </c>
      <c r="J95" s="9">
        <f t="shared" si="23"/>
        <v>0.95</v>
      </c>
      <c r="K95" s="12">
        <v>13</v>
      </c>
      <c r="L95" s="12">
        <v>12</v>
      </c>
      <c r="M95" s="11">
        <f t="shared" si="24"/>
        <v>2.5</v>
      </c>
      <c r="N95" s="3">
        <v>9</v>
      </c>
      <c r="O95" s="3">
        <v>9</v>
      </c>
      <c r="P95" s="3">
        <v>9</v>
      </c>
      <c r="R95" s="9">
        <f t="shared" si="25"/>
        <v>0.67500000000000004</v>
      </c>
      <c r="S95" s="12">
        <v>18</v>
      </c>
      <c r="T95" s="12">
        <v>16</v>
      </c>
      <c r="U95" s="11">
        <f t="shared" si="26"/>
        <v>3.4</v>
      </c>
      <c r="V95" s="3">
        <f t="shared" si="27"/>
        <v>1</v>
      </c>
      <c r="W95" s="3">
        <f t="shared" si="28"/>
        <v>1</v>
      </c>
      <c r="X95" s="3">
        <f t="shared" si="29"/>
        <v>1</v>
      </c>
      <c r="Y95" s="3">
        <f t="shared" si="30"/>
        <v>1</v>
      </c>
      <c r="Z95" s="5">
        <f t="shared" si="31"/>
        <v>4</v>
      </c>
      <c r="AA95" s="3">
        <f t="shared" si="32"/>
        <v>1</v>
      </c>
      <c r="AB95">
        <f t="shared" si="34"/>
        <v>1</v>
      </c>
      <c r="AC95" s="10">
        <f>IF(E95&gt;0,0.1*E95+0.9*(J95+M95+R95+U95),J95+M95+R95+U95)</f>
        <v>7.5250000000000004</v>
      </c>
      <c r="AD95" s="15">
        <f>IF(AA95=1,AC95,0)</f>
        <v>7.5250000000000004</v>
      </c>
      <c r="AE95" s="15">
        <f t="shared" si="33"/>
        <v>8.179347826086957</v>
      </c>
    </row>
    <row r="96" spans="1:31" s="3" customFormat="1" x14ac:dyDescent="0.35">
      <c r="A96" s="3">
        <v>76</v>
      </c>
      <c r="B96" s="3" t="s">
        <v>215</v>
      </c>
      <c r="C96" s="3" t="s">
        <v>216</v>
      </c>
      <c r="D96" s="3">
        <v>151159</v>
      </c>
      <c r="E96" s="4"/>
      <c r="J96" s="9">
        <f t="shared" si="23"/>
        <v>0</v>
      </c>
      <c r="K96" s="12"/>
      <c r="L96" s="12"/>
      <c r="M96" s="11">
        <f t="shared" si="24"/>
        <v>0</v>
      </c>
      <c r="R96" s="9">
        <f t="shared" si="25"/>
        <v>0</v>
      </c>
      <c r="S96" s="12"/>
      <c r="T96" s="12"/>
      <c r="U96" s="11">
        <f t="shared" si="26"/>
        <v>0</v>
      </c>
      <c r="V96" s="3">
        <f t="shared" si="27"/>
        <v>0</v>
      </c>
      <c r="W96" s="3">
        <f t="shared" si="28"/>
        <v>0</v>
      </c>
      <c r="X96" s="3">
        <f t="shared" si="29"/>
        <v>0</v>
      </c>
      <c r="Y96" s="3">
        <f t="shared" si="30"/>
        <v>0</v>
      </c>
      <c r="Z96" s="5">
        <f t="shared" si="31"/>
        <v>0</v>
      </c>
      <c r="AA96" s="3">
        <f t="shared" si="32"/>
        <v>0</v>
      </c>
      <c r="AB96">
        <f t="shared" si="34"/>
        <v>0</v>
      </c>
      <c r="AC96" s="10">
        <f>IF(E96&gt;0,0.1*E96+0.9*(J96+M96+R96+U96),J96+M96+R96+U96)</f>
        <v>0</v>
      </c>
      <c r="AD96" s="5">
        <f>IF(AA96=1,AC96,0)</f>
        <v>0</v>
      </c>
      <c r="AE96" s="5">
        <f t="shared" si="33"/>
        <v>0</v>
      </c>
    </row>
    <row r="97" spans="1:31" s="3" customFormat="1" x14ac:dyDescent="0.35">
      <c r="A97" s="3">
        <v>37</v>
      </c>
      <c r="B97" s="3" t="s">
        <v>116</v>
      </c>
      <c r="C97" s="3" t="s">
        <v>117</v>
      </c>
      <c r="D97" s="3">
        <v>151747</v>
      </c>
      <c r="E97" s="4">
        <v>7</v>
      </c>
      <c r="F97" s="3">
        <v>2</v>
      </c>
      <c r="G97" s="3">
        <v>0</v>
      </c>
      <c r="J97" s="9">
        <f t="shared" si="23"/>
        <v>0.05</v>
      </c>
      <c r="K97" s="12">
        <v>5</v>
      </c>
      <c r="L97" s="12">
        <v>2</v>
      </c>
      <c r="M97" s="11">
        <f t="shared" si="24"/>
        <v>0.7</v>
      </c>
      <c r="R97" s="9">
        <f t="shared" si="25"/>
        <v>0</v>
      </c>
      <c r="S97" s="12">
        <v>2</v>
      </c>
      <c r="T97" s="12">
        <v>1</v>
      </c>
      <c r="U97" s="11">
        <f t="shared" si="26"/>
        <v>0.3</v>
      </c>
      <c r="V97" s="3">
        <f t="shared" si="27"/>
        <v>0</v>
      </c>
      <c r="W97" s="3">
        <f t="shared" si="28"/>
        <v>0</v>
      </c>
      <c r="X97" s="3">
        <f t="shared" si="29"/>
        <v>0</v>
      </c>
      <c r="Y97" s="3">
        <f t="shared" si="30"/>
        <v>0</v>
      </c>
      <c r="Z97" s="5">
        <f t="shared" si="31"/>
        <v>0</v>
      </c>
      <c r="AA97" s="3">
        <f t="shared" si="32"/>
        <v>0</v>
      </c>
      <c r="AB97">
        <f t="shared" si="34"/>
        <v>1</v>
      </c>
      <c r="AC97" s="10">
        <f>IF(E97&gt;0,0.1*E97+0.9*(J97+M97+R97+U97),J97+M97+R97+U97)</f>
        <v>1.645</v>
      </c>
      <c r="AD97" s="5">
        <f>IF(AA97=1,AC97,0)</f>
        <v>0</v>
      </c>
      <c r="AE97" s="5">
        <f t="shared" si="33"/>
        <v>0</v>
      </c>
    </row>
    <row r="98" spans="1:31" s="3" customFormat="1" x14ac:dyDescent="0.35">
      <c r="A98" s="3">
        <v>34</v>
      </c>
      <c r="B98" s="3" t="s">
        <v>107</v>
      </c>
      <c r="C98" s="3" t="s">
        <v>19</v>
      </c>
      <c r="D98" s="3">
        <v>151729</v>
      </c>
      <c r="E98" s="4">
        <v>7</v>
      </c>
      <c r="F98" s="3">
        <v>6</v>
      </c>
      <c r="G98" s="3">
        <v>8</v>
      </c>
      <c r="H98" s="3">
        <v>10</v>
      </c>
      <c r="I98" s="3">
        <v>10</v>
      </c>
      <c r="J98" s="9">
        <f t="shared" si="23"/>
        <v>0.85</v>
      </c>
      <c r="K98" s="12">
        <v>20</v>
      </c>
      <c r="L98" s="12">
        <v>6</v>
      </c>
      <c r="M98" s="11">
        <f t="shared" si="24"/>
        <v>2.6</v>
      </c>
      <c r="N98" s="3">
        <v>10</v>
      </c>
      <c r="O98" s="3">
        <v>9</v>
      </c>
      <c r="R98" s="9">
        <f t="shared" si="25"/>
        <v>0.47499999999999998</v>
      </c>
      <c r="S98" s="12">
        <v>14</v>
      </c>
      <c r="T98" s="12">
        <v>15</v>
      </c>
      <c r="U98" s="11">
        <f t="shared" si="26"/>
        <v>2.9</v>
      </c>
      <c r="V98" s="3">
        <f t="shared" si="27"/>
        <v>1</v>
      </c>
      <c r="W98" s="3">
        <f t="shared" si="28"/>
        <v>1</v>
      </c>
      <c r="X98" s="3">
        <f t="shared" si="29"/>
        <v>0</v>
      </c>
      <c r="Y98" s="3">
        <f t="shared" si="30"/>
        <v>1</v>
      </c>
      <c r="Z98" s="5">
        <f t="shared" si="31"/>
        <v>3</v>
      </c>
      <c r="AA98" s="3">
        <f t="shared" si="32"/>
        <v>0</v>
      </c>
      <c r="AB98">
        <f t="shared" si="34"/>
        <v>1</v>
      </c>
      <c r="AC98" s="10">
        <f>IF(E98&gt;0,0.1*E98+0.9*(J98+M98+R98+U98),J98+M98+R98+U98)</f>
        <v>6.8425000000000002</v>
      </c>
      <c r="AD98" s="5">
        <f>IF(AA98=1,AC98,0)</f>
        <v>0</v>
      </c>
      <c r="AE98" s="5">
        <f t="shared" si="33"/>
        <v>0</v>
      </c>
    </row>
    <row r="99" spans="1:31" s="3" customFormat="1" x14ac:dyDescent="0.35">
      <c r="A99" s="3">
        <v>50</v>
      </c>
      <c r="B99" s="3" t="s">
        <v>155</v>
      </c>
      <c r="C99" s="3" t="s">
        <v>57</v>
      </c>
      <c r="D99" s="3">
        <v>151584</v>
      </c>
      <c r="E99" s="4">
        <v>9</v>
      </c>
      <c r="F99" s="3">
        <v>9</v>
      </c>
      <c r="G99" s="3">
        <v>10</v>
      </c>
      <c r="H99" s="3">
        <v>10</v>
      </c>
      <c r="I99" s="3">
        <v>10</v>
      </c>
      <c r="J99" s="9">
        <f t="shared" si="23"/>
        <v>0.97499999999999998</v>
      </c>
      <c r="K99" s="12">
        <v>16</v>
      </c>
      <c r="L99" s="12">
        <v>12</v>
      </c>
      <c r="M99" s="11">
        <f t="shared" si="24"/>
        <v>2.8</v>
      </c>
      <c r="N99" s="3">
        <v>10</v>
      </c>
      <c r="O99" s="3">
        <v>10</v>
      </c>
      <c r="R99" s="9">
        <f t="shared" si="25"/>
        <v>0.5</v>
      </c>
      <c r="S99" s="12">
        <v>6</v>
      </c>
      <c r="T99" s="12">
        <v>8</v>
      </c>
      <c r="U99" s="11">
        <f t="shared" si="26"/>
        <v>1.4</v>
      </c>
      <c r="V99" s="3">
        <f t="shared" si="27"/>
        <v>1</v>
      </c>
      <c r="W99" s="3">
        <f t="shared" si="28"/>
        <v>1</v>
      </c>
      <c r="X99" s="3">
        <f t="shared" si="29"/>
        <v>1</v>
      </c>
      <c r="Y99" s="3">
        <f t="shared" si="30"/>
        <v>0</v>
      </c>
      <c r="Z99" s="5">
        <f t="shared" si="31"/>
        <v>3</v>
      </c>
      <c r="AA99" s="3">
        <f t="shared" si="32"/>
        <v>0</v>
      </c>
      <c r="AB99">
        <f t="shared" si="34"/>
        <v>1</v>
      </c>
      <c r="AC99" s="10">
        <f>IF(E99&gt;0,0.1*E99+0.9*(J99+M99+R99+U99),J99+M99+R99+U99)</f>
        <v>6.0075000000000012</v>
      </c>
      <c r="AD99" s="5">
        <f>IF(AA99=1,AC99,0)</f>
        <v>0</v>
      </c>
      <c r="AE99" s="5">
        <f t="shared" si="33"/>
        <v>0</v>
      </c>
    </row>
    <row r="100" spans="1:31" s="3" customFormat="1" x14ac:dyDescent="0.35">
      <c r="A100" s="3">
        <v>70</v>
      </c>
      <c r="B100" s="3" t="s">
        <v>155</v>
      </c>
      <c r="C100" s="3" t="s">
        <v>57</v>
      </c>
      <c r="D100" s="3">
        <v>151293</v>
      </c>
      <c r="E100" s="4"/>
      <c r="F100" s="3">
        <v>10</v>
      </c>
      <c r="G100" s="3">
        <v>10</v>
      </c>
      <c r="H100" s="3">
        <v>10</v>
      </c>
      <c r="I100" s="3">
        <v>10</v>
      </c>
      <c r="J100" s="9">
        <f t="shared" si="23"/>
        <v>1</v>
      </c>
      <c r="K100" s="12">
        <v>20</v>
      </c>
      <c r="L100" s="12">
        <v>15</v>
      </c>
      <c r="M100" s="11">
        <f t="shared" si="24"/>
        <v>3.5</v>
      </c>
      <c r="N100" s="3">
        <v>9</v>
      </c>
      <c r="O100" s="3">
        <v>10</v>
      </c>
      <c r="P100" s="3">
        <v>9</v>
      </c>
      <c r="R100" s="9">
        <f t="shared" si="25"/>
        <v>0.7</v>
      </c>
      <c r="S100" s="12">
        <v>20</v>
      </c>
      <c r="T100" s="12">
        <v>20</v>
      </c>
      <c r="U100" s="11">
        <f t="shared" si="26"/>
        <v>4</v>
      </c>
      <c r="V100" s="3">
        <f t="shared" si="27"/>
        <v>1</v>
      </c>
      <c r="W100" s="3">
        <f t="shared" si="28"/>
        <v>1</v>
      </c>
      <c r="X100" s="3">
        <f t="shared" si="29"/>
        <v>1</v>
      </c>
      <c r="Y100" s="3">
        <f t="shared" si="30"/>
        <v>1</v>
      </c>
      <c r="Z100" s="5">
        <f t="shared" si="31"/>
        <v>4</v>
      </c>
      <c r="AA100" s="3">
        <f t="shared" si="32"/>
        <v>1</v>
      </c>
      <c r="AB100">
        <f t="shared" si="34"/>
        <v>1</v>
      </c>
      <c r="AC100" s="10">
        <f>IF(E100&gt;0,0.1*E100+0.9*(J100+M100+R100+U100),J100+M100+R100+U100)</f>
        <v>9.1999999999999993</v>
      </c>
      <c r="AD100" s="15">
        <f>IF(AA100=1,AC100,0)</f>
        <v>9.1999999999999993</v>
      </c>
      <c r="AE100" s="15">
        <f t="shared" si="33"/>
        <v>10</v>
      </c>
    </row>
    <row r="101" spans="1:31" s="3" customFormat="1" x14ac:dyDescent="0.35">
      <c r="A101" s="3">
        <v>19</v>
      </c>
      <c r="B101" s="3" t="s">
        <v>67</v>
      </c>
      <c r="C101" s="3" t="s">
        <v>68</v>
      </c>
      <c r="D101" s="3">
        <v>151580</v>
      </c>
      <c r="E101" s="4">
        <v>10</v>
      </c>
      <c r="F101" s="3">
        <v>9</v>
      </c>
      <c r="H101" s="3">
        <v>10</v>
      </c>
      <c r="I101" s="3">
        <v>7.5</v>
      </c>
      <c r="J101" s="9">
        <f t="shared" ref="J101:J132" si="35">(F101+G101+H101+I101)/40</f>
        <v>0.66249999999999998</v>
      </c>
      <c r="K101" s="12"/>
      <c r="L101" s="12"/>
      <c r="M101" s="11">
        <f t="shared" ref="M101:M132" si="36">(K101+L101)/10</f>
        <v>0</v>
      </c>
      <c r="N101" s="3">
        <v>10</v>
      </c>
      <c r="O101" s="3">
        <v>9</v>
      </c>
      <c r="P101" s="3">
        <v>10</v>
      </c>
      <c r="Q101" s="3">
        <v>9</v>
      </c>
      <c r="R101" s="9">
        <f t="shared" ref="R101:R132" si="37">(N101+O101+P101+Q101)/40</f>
        <v>0.95</v>
      </c>
      <c r="S101" s="12"/>
      <c r="T101" s="12"/>
      <c r="U101" s="11">
        <f t="shared" ref="U101:U132" si="38">(S101+T101)/10</f>
        <v>0</v>
      </c>
      <c r="V101" s="3">
        <f t="shared" ref="V101:V132" si="39">IF(J101&lt;0.5,0,1)</f>
        <v>1</v>
      </c>
      <c r="W101" s="3">
        <f t="shared" ref="W101:W132" si="40">IF(M101&lt;1.5,0,1)</f>
        <v>0</v>
      </c>
      <c r="X101" s="3">
        <f t="shared" ref="X101:X132" si="41">IF(R101&lt;0.5,0,1)</f>
        <v>1</v>
      </c>
      <c r="Y101" s="3">
        <f t="shared" ref="Y101:Y132" si="42">IF(U101&lt;1.5,0,1)</f>
        <v>0</v>
      </c>
      <c r="Z101" s="5">
        <f t="shared" ref="Z101:Z132" si="43">SUM(V101:Y101)</f>
        <v>2</v>
      </c>
      <c r="AA101" s="3">
        <f t="shared" ref="AA101:AA132" si="44">IF(Z101=4,1,0)</f>
        <v>0</v>
      </c>
      <c r="AB101">
        <f t="shared" si="34"/>
        <v>1</v>
      </c>
      <c r="AC101" s="10">
        <f>IF(E101&gt;0,0.1*E101+0.9*(J101+M101+R101+U101),J101+M101+R101+U101)</f>
        <v>2.4512499999999999</v>
      </c>
      <c r="AD101" s="5">
        <f>IF(AA101=1,AC101,0)</f>
        <v>0</v>
      </c>
      <c r="AE101" s="5">
        <f t="shared" ref="AE101:AE132" si="45">AD101*10/9.2</f>
        <v>0</v>
      </c>
    </row>
    <row r="102" spans="1:31" s="3" customFormat="1" x14ac:dyDescent="0.35">
      <c r="A102" s="3">
        <v>55</v>
      </c>
      <c r="B102" s="3" t="s">
        <v>165</v>
      </c>
      <c r="C102" s="3" t="s">
        <v>166</v>
      </c>
      <c r="D102" s="3">
        <v>151427</v>
      </c>
      <c r="E102" s="4"/>
      <c r="F102" s="3">
        <v>10</v>
      </c>
      <c r="G102" s="3">
        <v>10</v>
      </c>
      <c r="H102" s="3">
        <v>10</v>
      </c>
      <c r="I102" s="3">
        <v>10</v>
      </c>
      <c r="J102" s="9">
        <f t="shared" si="35"/>
        <v>1</v>
      </c>
      <c r="K102" s="12">
        <v>20</v>
      </c>
      <c r="L102" s="12">
        <v>8</v>
      </c>
      <c r="M102" s="11">
        <f t="shared" si="36"/>
        <v>2.8</v>
      </c>
      <c r="N102" s="3">
        <v>9</v>
      </c>
      <c r="O102" s="3">
        <v>10</v>
      </c>
      <c r="P102" s="3">
        <v>9</v>
      </c>
      <c r="Q102" s="3">
        <v>10</v>
      </c>
      <c r="R102" s="9">
        <f t="shared" si="37"/>
        <v>0.95</v>
      </c>
      <c r="S102" s="12">
        <v>17</v>
      </c>
      <c r="T102" s="12">
        <v>14</v>
      </c>
      <c r="U102" s="11">
        <f t="shared" si="38"/>
        <v>3.1</v>
      </c>
      <c r="V102" s="3">
        <f t="shared" si="39"/>
        <v>1</v>
      </c>
      <c r="W102" s="3">
        <f t="shared" si="40"/>
        <v>1</v>
      </c>
      <c r="X102" s="3">
        <f t="shared" si="41"/>
        <v>1</v>
      </c>
      <c r="Y102" s="3">
        <f t="shared" si="42"/>
        <v>1</v>
      </c>
      <c r="Z102" s="5">
        <f t="shared" si="43"/>
        <v>4</v>
      </c>
      <c r="AA102" s="3">
        <f t="shared" si="44"/>
        <v>1</v>
      </c>
      <c r="AB102">
        <f t="shared" si="34"/>
        <v>1</v>
      </c>
      <c r="AC102" s="10">
        <f>IF(E102&gt;0,0.1*E102+0.9*(J102+M102+R102+U102),J102+M102+R102+U102)</f>
        <v>7.85</v>
      </c>
      <c r="AD102" s="15">
        <f>IF(AA102=1,AC102,0)</f>
        <v>7.85</v>
      </c>
      <c r="AE102" s="15">
        <f t="shared" si="45"/>
        <v>8.5326086956521738</v>
      </c>
    </row>
    <row r="103" spans="1:31" s="3" customFormat="1" x14ac:dyDescent="0.35">
      <c r="A103" s="3">
        <v>27</v>
      </c>
      <c r="B103" s="3" t="s">
        <v>91</v>
      </c>
      <c r="C103" s="3" t="s">
        <v>9</v>
      </c>
      <c r="D103" s="3">
        <v>151628</v>
      </c>
      <c r="E103" s="4">
        <v>6</v>
      </c>
      <c r="F103" s="3">
        <v>9</v>
      </c>
      <c r="G103" s="3">
        <v>10</v>
      </c>
      <c r="H103" s="3">
        <v>10</v>
      </c>
      <c r="I103" s="3">
        <v>7.5</v>
      </c>
      <c r="J103" s="9">
        <f t="shared" si="35"/>
        <v>0.91249999999999998</v>
      </c>
      <c r="K103" s="12"/>
      <c r="L103" s="12"/>
      <c r="M103" s="11">
        <f t="shared" si="36"/>
        <v>0</v>
      </c>
      <c r="N103" s="3">
        <v>10</v>
      </c>
      <c r="O103" s="3">
        <v>9</v>
      </c>
      <c r="P103" s="3">
        <v>10</v>
      </c>
      <c r="Q103" s="3">
        <v>9</v>
      </c>
      <c r="R103" s="9">
        <f t="shared" si="37"/>
        <v>0.95</v>
      </c>
      <c r="S103" s="12">
        <v>15</v>
      </c>
      <c r="T103" s="12">
        <v>7</v>
      </c>
      <c r="U103" s="11">
        <f t="shared" si="38"/>
        <v>2.2000000000000002</v>
      </c>
      <c r="V103" s="3">
        <f t="shared" si="39"/>
        <v>1</v>
      </c>
      <c r="W103" s="3">
        <f t="shared" si="40"/>
        <v>0</v>
      </c>
      <c r="X103" s="3">
        <f t="shared" si="41"/>
        <v>1</v>
      </c>
      <c r="Y103" s="3">
        <f t="shared" si="42"/>
        <v>1</v>
      </c>
      <c r="Z103" s="5">
        <f t="shared" si="43"/>
        <v>3</v>
      </c>
      <c r="AA103" s="3">
        <f t="shared" si="44"/>
        <v>0</v>
      </c>
      <c r="AB103">
        <f t="shared" si="34"/>
        <v>1</v>
      </c>
      <c r="AC103" s="10">
        <f>IF(E103&gt;0,0.1*E103+0.9*(J103+M103+R103+U103),J103+M103+R103+U103)</f>
        <v>4.2562499999999996</v>
      </c>
      <c r="AD103" s="5">
        <f>IF(AA103=1,AC103,0)</f>
        <v>0</v>
      </c>
      <c r="AE103" s="5">
        <f t="shared" si="45"/>
        <v>0</v>
      </c>
    </row>
    <row r="104" spans="1:31" s="3" customFormat="1" x14ac:dyDescent="0.35">
      <c r="A104" s="3">
        <v>83</v>
      </c>
      <c r="B104" s="3" t="s">
        <v>233</v>
      </c>
      <c r="C104" s="3" t="s">
        <v>234</v>
      </c>
      <c r="D104" s="3">
        <v>151466</v>
      </c>
      <c r="E104" s="4"/>
      <c r="J104" s="9">
        <f t="shared" si="35"/>
        <v>0</v>
      </c>
      <c r="K104" s="12"/>
      <c r="L104" s="12"/>
      <c r="M104" s="11">
        <f t="shared" si="36"/>
        <v>0</v>
      </c>
      <c r="R104" s="9">
        <f t="shared" si="37"/>
        <v>0</v>
      </c>
      <c r="S104" s="12"/>
      <c r="T104" s="12"/>
      <c r="U104" s="11">
        <f t="shared" si="38"/>
        <v>0</v>
      </c>
      <c r="V104" s="3">
        <f t="shared" si="39"/>
        <v>0</v>
      </c>
      <c r="W104" s="3">
        <f t="shared" si="40"/>
        <v>0</v>
      </c>
      <c r="X104" s="3">
        <f t="shared" si="41"/>
        <v>0</v>
      </c>
      <c r="Y104" s="3">
        <f t="shared" si="42"/>
        <v>0</v>
      </c>
      <c r="Z104" s="5">
        <f t="shared" si="43"/>
        <v>0</v>
      </c>
      <c r="AA104" s="3">
        <f t="shared" si="44"/>
        <v>0</v>
      </c>
      <c r="AB104">
        <f t="shared" si="34"/>
        <v>0</v>
      </c>
      <c r="AC104" s="10">
        <f>IF(E104&gt;0,0.1*E104+0.9*(J104+M104+R104+U104),J104+M104+R104+U104)</f>
        <v>0</v>
      </c>
      <c r="AD104" s="5">
        <f>IF(AA104=1,AC104,0)</f>
        <v>0</v>
      </c>
      <c r="AE104" s="5">
        <f t="shared" si="45"/>
        <v>0</v>
      </c>
    </row>
    <row r="105" spans="1:31" s="3" customFormat="1" x14ac:dyDescent="0.35">
      <c r="A105" s="3">
        <v>16</v>
      </c>
      <c r="B105" s="3" t="s">
        <v>59</v>
      </c>
      <c r="C105" s="3" t="s">
        <v>60</v>
      </c>
      <c r="D105" s="14" t="s">
        <v>61</v>
      </c>
      <c r="E105" s="4"/>
      <c r="F105" s="3">
        <v>10</v>
      </c>
      <c r="G105" s="3">
        <v>10</v>
      </c>
      <c r="H105" s="3">
        <v>8</v>
      </c>
      <c r="I105" s="3">
        <v>10</v>
      </c>
      <c r="J105" s="9">
        <f t="shared" si="35"/>
        <v>0.95</v>
      </c>
      <c r="K105" s="12">
        <v>18</v>
      </c>
      <c r="L105" s="12">
        <v>14</v>
      </c>
      <c r="M105" s="11">
        <f t="shared" si="36"/>
        <v>3.2</v>
      </c>
      <c r="N105" s="3">
        <v>9</v>
      </c>
      <c r="O105" s="3">
        <v>9</v>
      </c>
      <c r="P105" s="3">
        <v>9</v>
      </c>
      <c r="R105" s="9">
        <f t="shared" si="37"/>
        <v>0.67500000000000004</v>
      </c>
      <c r="S105" s="12">
        <v>16</v>
      </c>
      <c r="T105" s="12">
        <v>1</v>
      </c>
      <c r="U105" s="11">
        <f t="shared" si="38"/>
        <v>1.7</v>
      </c>
      <c r="V105" s="3">
        <f t="shared" si="39"/>
        <v>1</v>
      </c>
      <c r="W105" s="3">
        <f t="shared" si="40"/>
        <v>1</v>
      </c>
      <c r="X105" s="3">
        <f t="shared" si="41"/>
        <v>1</v>
      </c>
      <c r="Y105" s="3">
        <f t="shared" si="42"/>
        <v>1</v>
      </c>
      <c r="Z105" s="5">
        <f t="shared" si="43"/>
        <v>4</v>
      </c>
      <c r="AA105" s="3">
        <f t="shared" si="44"/>
        <v>1</v>
      </c>
      <c r="AB105">
        <f t="shared" si="34"/>
        <v>1</v>
      </c>
      <c r="AC105" s="10">
        <f>IF(E105&gt;0,0.1*E105+0.9*(J105+M105+R105+U105),J105+M105+R105+U105)</f>
        <v>6.5250000000000004</v>
      </c>
      <c r="AD105" s="15">
        <f>IF(AA105=1,AC105,0)</f>
        <v>6.5250000000000004</v>
      </c>
      <c r="AE105" s="15">
        <f t="shared" si="45"/>
        <v>7.0923913043478271</v>
      </c>
    </row>
    <row r="106" spans="1:31" s="3" customFormat="1" x14ac:dyDescent="0.35">
      <c r="A106" s="3">
        <v>33</v>
      </c>
      <c r="B106" s="3" t="s">
        <v>106</v>
      </c>
      <c r="C106" s="3" t="s">
        <v>9</v>
      </c>
      <c r="D106" s="3">
        <v>151735</v>
      </c>
      <c r="E106" s="4">
        <v>7</v>
      </c>
      <c r="J106" s="9">
        <f t="shared" si="35"/>
        <v>0</v>
      </c>
      <c r="K106" s="12"/>
      <c r="L106" s="12"/>
      <c r="M106" s="11">
        <f t="shared" si="36"/>
        <v>0</v>
      </c>
      <c r="R106" s="9">
        <f t="shared" si="37"/>
        <v>0</v>
      </c>
      <c r="S106" s="12"/>
      <c r="T106" s="12"/>
      <c r="U106" s="11">
        <f t="shared" si="38"/>
        <v>0</v>
      </c>
      <c r="V106" s="3">
        <f t="shared" si="39"/>
        <v>0</v>
      </c>
      <c r="W106" s="3">
        <f t="shared" si="40"/>
        <v>0</v>
      </c>
      <c r="X106" s="3">
        <f t="shared" si="41"/>
        <v>0</v>
      </c>
      <c r="Y106" s="3">
        <f t="shared" si="42"/>
        <v>0</v>
      </c>
      <c r="Z106" s="5">
        <f t="shared" si="43"/>
        <v>0</v>
      </c>
      <c r="AA106" s="3">
        <f t="shared" si="44"/>
        <v>0</v>
      </c>
      <c r="AB106">
        <f t="shared" si="34"/>
        <v>1</v>
      </c>
      <c r="AC106" s="10">
        <f>IF(E106&gt;0,0.1*E106+0.9*(J106+M106+R106+U106),J106+M106+R106+U106)</f>
        <v>0.70000000000000007</v>
      </c>
      <c r="AD106" s="5">
        <f>IF(AA106=1,AC106,0)</f>
        <v>0</v>
      </c>
      <c r="AE106" s="5">
        <f t="shared" si="45"/>
        <v>0</v>
      </c>
    </row>
    <row r="107" spans="1:31" s="3" customFormat="1" x14ac:dyDescent="0.35">
      <c r="A107" s="3">
        <v>18</v>
      </c>
      <c r="B107" s="3" t="s">
        <v>64</v>
      </c>
      <c r="C107" s="3" t="s">
        <v>65</v>
      </c>
      <c r="D107" s="3">
        <v>15374</v>
      </c>
      <c r="E107" s="4"/>
      <c r="F107" s="3">
        <v>10</v>
      </c>
      <c r="G107" s="3">
        <v>0</v>
      </c>
      <c r="H107" s="3">
        <v>10</v>
      </c>
      <c r="J107" s="9">
        <f t="shared" si="35"/>
        <v>0.5</v>
      </c>
      <c r="K107" s="12">
        <v>1</v>
      </c>
      <c r="L107" s="12">
        <v>14</v>
      </c>
      <c r="M107" s="11">
        <f t="shared" si="36"/>
        <v>1.5</v>
      </c>
      <c r="R107" s="9">
        <f t="shared" si="37"/>
        <v>0</v>
      </c>
      <c r="S107" s="12">
        <v>18</v>
      </c>
      <c r="T107" s="12">
        <v>12</v>
      </c>
      <c r="U107" s="11">
        <f t="shared" si="38"/>
        <v>3</v>
      </c>
      <c r="V107" s="3">
        <f t="shared" si="39"/>
        <v>1</v>
      </c>
      <c r="W107" s="3">
        <f t="shared" si="40"/>
        <v>1</v>
      </c>
      <c r="X107" s="3">
        <f t="shared" si="41"/>
        <v>0</v>
      </c>
      <c r="Y107" s="3">
        <f t="shared" si="42"/>
        <v>1</v>
      </c>
      <c r="Z107" s="5">
        <f t="shared" si="43"/>
        <v>3</v>
      </c>
      <c r="AA107" s="3">
        <f t="shared" si="44"/>
        <v>0</v>
      </c>
      <c r="AB107">
        <f t="shared" si="34"/>
        <v>1</v>
      </c>
      <c r="AC107" s="10">
        <f>IF(E107&gt;0,0.1*E107+0.9*(J107+M107+R107+U107),J107+M107+R107+U107)</f>
        <v>5</v>
      </c>
      <c r="AD107" s="5">
        <f>IF(AA107=1,AC107,0)</f>
        <v>0</v>
      </c>
      <c r="AE107" s="5">
        <f t="shared" si="45"/>
        <v>0</v>
      </c>
    </row>
    <row r="108" spans="1:31" s="3" customFormat="1" x14ac:dyDescent="0.35">
      <c r="A108" s="3">
        <v>31</v>
      </c>
      <c r="B108" s="3" t="s">
        <v>100</v>
      </c>
      <c r="C108" s="3" t="s">
        <v>101</v>
      </c>
      <c r="D108" s="3">
        <v>151636</v>
      </c>
      <c r="E108" s="4">
        <v>6</v>
      </c>
      <c r="F108" s="3">
        <v>9</v>
      </c>
      <c r="G108" s="3">
        <v>10</v>
      </c>
      <c r="H108" s="3">
        <v>7</v>
      </c>
      <c r="I108" s="3">
        <v>5</v>
      </c>
      <c r="J108" s="9">
        <f t="shared" si="35"/>
        <v>0.77500000000000002</v>
      </c>
      <c r="K108" s="12">
        <v>20</v>
      </c>
      <c r="L108" s="12">
        <v>4</v>
      </c>
      <c r="M108" s="11">
        <f t="shared" si="36"/>
        <v>2.4</v>
      </c>
      <c r="N108" s="3">
        <v>9</v>
      </c>
      <c r="R108" s="9">
        <f t="shared" si="37"/>
        <v>0.22500000000000001</v>
      </c>
      <c r="S108" s="12">
        <v>5</v>
      </c>
      <c r="T108" s="12">
        <v>11</v>
      </c>
      <c r="U108" s="11">
        <f t="shared" si="38"/>
        <v>1.6</v>
      </c>
      <c r="V108" s="3">
        <f t="shared" si="39"/>
        <v>1</v>
      </c>
      <c r="W108" s="3">
        <f t="shared" si="40"/>
        <v>1</v>
      </c>
      <c r="X108" s="3">
        <f t="shared" si="41"/>
        <v>0</v>
      </c>
      <c r="Y108" s="3">
        <f t="shared" si="42"/>
        <v>1</v>
      </c>
      <c r="Z108" s="5">
        <f t="shared" si="43"/>
        <v>3</v>
      </c>
      <c r="AA108" s="3">
        <f t="shared" si="44"/>
        <v>0</v>
      </c>
      <c r="AB108">
        <f t="shared" si="34"/>
        <v>1</v>
      </c>
      <c r="AC108" s="10">
        <f>IF(E108&gt;0,0.1*E108+0.9*(J108+M108+R108+U108),J108+M108+R108+U108)</f>
        <v>5.0999999999999996</v>
      </c>
      <c r="AD108" s="5">
        <f>IF(AA108=1,AC108,0)</f>
        <v>0</v>
      </c>
      <c r="AE108" s="5">
        <f t="shared" si="45"/>
        <v>0</v>
      </c>
    </row>
    <row r="109" spans="1:31" s="3" customFormat="1" x14ac:dyDescent="0.35">
      <c r="A109" s="3">
        <v>68</v>
      </c>
      <c r="B109" s="3" t="s">
        <v>199</v>
      </c>
      <c r="C109" s="3" t="s">
        <v>79</v>
      </c>
      <c r="D109" s="3">
        <v>151688</v>
      </c>
      <c r="E109" s="4">
        <v>5</v>
      </c>
      <c r="J109" s="9">
        <f t="shared" si="35"/>
        <v>0</v>
      </c>
      <c r="K109" s="12">
        <v>20</v>
      </c>
      <c r="L109" s="12">
        <v>4</v>
      </c>
      <c r="M109" s="11">
        <f t="shared" si="36"/>
        <v>2.4</v>
      </c>
      <c r="R109" s="9">
        <f t="shared" si="37"/>
        <v>0</v>
      </c>
      <c r="S109" s="12">
        <v>3</v>
      </c>
      <c r="T109" s="12">
        <v>4</v>
      </c>
      <c r="U109" s="11">
        <f t="shared" si="38"/>
        <v>0.7</v>
      </c>
      <c r="V109" s="3">
        <f t="shared" si="39"/>
        <v>0</v>
      </c>
      <c r="W109" s="3">
        <f t="shared" si="40"/>
        <v>1</v>
      </c>
      <c r="X109" s="3">
        <f t="shared" si="41"/>
        <v>0</v>
      </c>
      <c r="Y109" s="3">
        <f t="shared" si="42"/>
        <v>0</v>
      </c>
      <c r="Z109" s="5">
        <f t="shared" si="43"/>
        <v>1</v>
      </c>
      <c r="AA109" s="3">
        <f t="shared" si="44"/>
        <v>0</v>
      </c>
      <c r="AB109">
        <f t="shared" si="34"/>
        <v>1</v>
      </c>
      <c r="AC109" s="10">
        <f>IF(E109&gt;0,0.1*E109+0.9*(J109+M109+R109+U109),J109+M109+R109+U109)</f>
        <v>3.2899999999999996</v>
      </c>
      <c r="AD109" s="5">
        <f>IF(AA109=1,AC109,0)</f>
        <v>0</v>
      </c>
      <c r="AE109" s="5">
        <f t="shared" si="45"/>
        <v>0</v>
      </c>
    </row>
    <row r="110" spans="1:31" s="3" customFormat="1" x14ac:dyDescent="0.35">
      <c r="A110" s="3">
        <v>76</v>
      </c>
      <c r="B110" s="3" t="s">
        <v>214</v>
      </c>
      <c r="C110" s="3" t="s">
        <v>124</v>
      </c>
      <c r="D110" s="3">
        <v>151332</v>
      </c>
      <c r="E110" s="4"/>
      <c r="J110" s="9">
        <f t="shared" si="35"/>
        <v>0</v>
      </c>
      <c r="K110" s="12"/>
      <c r="L110" s="12"/>
      <c r="M110" s="11">
        <f t="shared" si="36"/>
        <v>0</v>
      </c>
      <c r="R110" s="9">
        <f t="shared" si="37"/>
        <v>0</v>
      </c>
      <c r="S110" s="12"/>
      <c r="T110" s="12"/>
      <c r="U110" s="11">
        <f t="shared" si="38"/>
        <v>0</v>
      </c>
      <c r="V110" s="3">
        <f t="shared" si="39"/>
        <v>0</v>
      </c>
      <c r="W110" s="3">
        <f t="shared" si="40"/>
        <v>0</v>
      </c>
      <c r="X110" s="3">
        <f t="shared" si="41"/>
        <v>0</v>
      </c>
      <c r="Y110" s="3">
        <f t="shared" si="42"/>
        <v>0</v>
      </c>
      <c r="Z110" s="5">
        <f t="shared" si="43"/>
        <v>0</v>
      </c>
      <c r="AA110" s="3">
        <f t="shared" si="44"/>
        <v>0</v>
      </c>
      <c r="AB110">
        <f t="shared" si="34"/>
        <v>0</v>
      </c>
      <c r="AC110" s="10">
        <f>IF(E110&gt;0,0.1*E110+0.9*(J110+M110+R110+U110),J110+M110+R110+U110)</f>
        <v>0</v>
      </c>
      <c r="AD110" s="5">
        <f>IF(AA110=1,AC110,0)</f>
        <v>0</v>
      </c>
      <c r="AE110" s="5">
        <f t="shared" si="45"/>
        <v>0</v>
      </c>
    </row>
    <row r="111" spans="1:31" s="3" customFormat="1" x14ac:dyDescent="0.35">
      <c r="A111" s="3">
        <v>48</v>
      </c>
      <c r="B111" s="3" t="s">
        <v>151</v>
      </c>
      <c r="C111" s="3" t="s">
        <v>152</v>
      </c>
      <c r="D111" s="3">
        <v>151754</v>
      </c>
      <c r="E111" s="4">
        <v>8</v>
      </c>
      <c r="F111" s="3">
        <v>9</v>
      </c>
      <c r="G111" s="3">
        <v>8</v>
      </c>
      <c r="H111" s="3">
        <v>9</v>
      </c>
      <c r="I111" s="3">
        <v>10</v>
      </c>
      <c r="J111" s="9">
        <f t="shared" si="35"/>
        <v>0.9</v>
      </c>
      <c r="K111" s="12">
        <v>16</v>
      </c>
      <c r="L111" s="12">
        <v>17</v>
      </c>
      <c r="M111" s="11">
        <f t="shared" si="36"/>
        <v>3.3</v>
      </c>
      <c r="R111" s="9">
        <f t="shared" si="37"/>
        <v>0</v>
      </c>
      <c r="S111" s="12">
        <v>12</v>
      </c>
      <c r="T111" s="12">
        <v>1</v>
      </c>
      <c r="U111" s="11">
        <f t="shared" si="38"/>
        <v>1.3</v>
      </c>
      <c r="V111" s="3">
        <f t="shared" si="39"/>
        <v>1</v>
      </c>
      <c r="W111" s="3">
        <f t="shared" si="40"/>
        <v>1</v>
      </c>
      <c r="X111" s="3">
        <f t="shared" si="41"/>
        <v>0</v>
      </c>
      <c r="Y111" s="3">
        <f t="shared" si="42"/>
        <v>0</v>
      </c>
      <c r="Z111" s="5">
        <f t="shared" si="43"/>
        <v>2</v>
      </c>
      <c r="AA111" s="3">
        <f t="shared" si="44"/>
        <v>0</v>
      </c>
      <c r="AB111">
        <f t="shared" si="34"/>
        <v>1</v>
      </c>
      <c r="AC111" s="10">
        <f>IF(E111&gt;0,0.1*E111+0.9*(J111+M111+R111+U111),J111+M111+R111+U111)</f>
        <v>5.75</v>
      </c>
      <c r="AD111" s="5">
        <f>IF(AA111=1,AC111,0)</f>
        <v>0</v>
      </c>
      <c r="AE111" s="5">
        <f t="shared" si="45"/>
        <v>0</v>
      </c>
    </row>
    <row r="112" spans="1:31" s="3" customFormat="1" x14ac:dyDescent="0.35">
      <c r="A112" s="3">
        <v>60</v>
      </c>
      <c r="B112" s="3" t="s">
        <v>176</v>
      </c>
      <c r="C112" s="3" t="s">
        <v>177</v>
      </c>
      <c r="D112" s="3">
        <v>151530</v>
      </c>
      <c r="E112" s="4"/>
      <c r="J112" s="9">
        <f t="shared" si="35"/>
        <v>0</v>
      </c>
      <c r="K112" s="12"/>
      <c r="L112" s="12"/>
      <c r="M112" s="11">
        <f t="shared" si="36"/>
        <v>0</v>
      </c>
      <c r="R112" s="9">
        <f t="shared" si="37"/>
        <v>0</v>
      </c>
      <c r="S112" s="12"/>
      <c r="T112" s="12"/>
      <c r="U112" s="11">
        <f t="shared" si="38"/>
        <v>0</v>
      </c>
      <c r="V112" s="3">
        <f t="shared" si="39"/>
        <v>0</v>
      </c>
      <c r="W112" s="3">
        <f t="shared" si="40"/>
        <v>0</v>
      </c>
      <c r="X112" s="3">
        <f t="shared" si="41"/>
        <v>0</v>
      </c>
      <c r="Y112" s="3">
        <f t="shared" si="42"/>
        <v>0</v>
      </c>
      <c r="Z112" s="5">
        <f t="shared" si="43"/>
        <v>0</v>
      </c>
      <c r="AA112" s="3">
        <f t="shared" si="44"/>
        <v>0</v>
      </c>
      <c r="AB112">
        <f t="shared" si="34"/>
        <v>0</v>
      </c>
      <c r="AC112" s="10">
        <f>IF(E112&gt;0,0.1*E112+0.9*(J112+M112+R112+U112),J112+M112+R112+U112)</f>
        <v>0</v>
      </c>
      <c r="AD112" s="5">
        <f>IF(AA112=1,AC112,0)</f>
        <v>0</v>
      </c>
      <c r="AE112" s="5">
        <f t="shared" si="45"/>
        <v>0</v>
      </c>
    </row>
    <row r="113" spans="1:31" s="3" customFormat="1" x14ac:dyDescent="0.35">
      <c r="A113" s="3">
        <v>12</v>
      </c>
      <c r="B113" s="3" t="s">
        <v>43</v>
      </c>
      <c r="C113" s="3" t="s">
        <v>44</v>
      </c>
      <c r="D113" s="3">
        <v>151674</v>
      </c>
      <c r="E113" s="4">
        <v>6</v>
      </c>
      <c r="F113" s="3">
        <v>9</v>
      </c>
      <c r="G113" s="3">
        <v>10</v>
      </c>
      <c r="J113" s="9">
        <f t="shared" si="35"/>
        <v>0.47499999999999998</v>
      </c>
      <c r="K113" s="12">
        <v>14</v>
      </c>
      <c r="L113" s="12">
        <v>1</v>
      </c>
      <c r="M113" s="11">
        <f t="shared" si="36"/>
        <v>1.5</v>
      </c>
      <c r="R113" s="9">
        <f t="shared" si="37"/>
        <v>0</v>
      </c>
      <c r="S113" s="12">
        <v>1</v>
      </c>
      <c r="T113" s="12">
        <v>2</v>
      </c>
      <c r="U113" s="11">
        <f t="shared" si="38"/>
        <v>0.3</v>
      </c>
      <c r="V113" s="3">
        <f t="shared" si="39"/>
        <v>0</v>
      </c>
      <c r="W113" s="3">
        <f t="shared" si="40"/>
        <v>1</v>
      </c>
      <c r="X113" s="3">
        <f t="shared" si="41"/>
        <v>0</v>
      </c>
      <c r="Y113" s="3">
        <f t="shared" si="42"/>
        <v>0</v>
      </c>
      <c r="Z113" s="5">
        <f t="shared" si="43"/>
        <v>1</v>
      </c>
      <c r="AA113" s="3">
        <f t="shared" si="44"/>
        <v>0</v>
      </c>
      <c r="AB113">
        <f t="shared" si="34"/>
        <v>1</v>
      </c>
      <c r="AC113" s="10">
        <f>IF(E113&gt;0,0.1*E113+0.9*(J113+M113+R113+U113),J113+M113+R113+U113)</f>
        <v>2.6475</v>
      </c>
      <c r="AD113" s="5">
        <f>IF(AA113=1,AC113,0)</f>
        <v>0</v>
      </c>
      <c r="AE113" s="5">
        <f t="shared" si="45"/>
        <v>0</v>
      </c>
    </row>
    <row r="114" spans="1:31" s="3" customFormat="1" x14ac:dyDescent="0.35">
      <c r="A114" s="3">
        <v>30</v>
      </c>
      <c r="B114" s="3" t="s">
        <v>98</v>
      </c>
      <c r="C114" s="3" t="s">
        <v>99</v>
      </c>
      <c r="D114" s="3">
        <v>151758</v>
      </c>
      <c r="E114" s="4">
        <v>9</v>
      </c>
      <c r="F114" s="3">
        <v>9</v>
      </c>
      <c r="G114" s="3">
        <v>8</v>
      </c>
      <c r="H114" s="3">
        <v>10</v>
      </c>
      <c r="I114" s="3">
        <v>10</v>
      </c>
      <c r="J114" s="9">
        <f t="shared" si="35"/>
        <v>0.92500000000000004</v>
      </c>
      <c r="K114" s="12">
        <v>18</v>
      </c>
      <c r="L114" s="12">
        <v>14</v>
      </c>
      <c r="M114" s="11">
        <f t="shared" si="36"/>
        <v>3.2</v>
      </c>
      <c r="N114" s="3">
        <v>30</v>
      </c>
      <c r="O114" s="3">
        <v>9</v>
      </c>
      <c r="R114" s="9">
        <f t="shared" si="37"/>
        <v>0.97499999999999998</v>
      </c>
      <c r="S114" s="12">
        <v>15</v>
      </c>
      <c r="T114" s="12">
        <v>1</v>
      </c>
      <c r="U114" s="11">
        <f t="shared" si="38"/>
        <v>1.6</v>
      </c>
      <c r="V114" s="3">
        <f t="shared" si="39"/>
        <v>1</v>
      </c>
      <c r="W114" s="3">
        <f t="shared" si="40"/>
        <v>1</v>
      </c>
      <c r="X114" s="3">
        <f t="shared" si="41"/>
        <v>1</v>
      </c>
      <c r="Y114" s="3">
        <f t="shared" si="42"/>
        <v>1</v>
      </c>
      <c r="Z114" s="5">
        <f t="shared" si="43"/>
        <v>4</v>
      </c>
      <c r="AA114" s="3">
        <f t="shared" si="44"/>
        <v>1</v>
      </c>
      <c r="AB114">
        <f t="shared" si="34"/>
        <v>1</v>
      </c>
      <c r="AC114" s="10">
        <f>IF(E114&gt;0,0.1*E114+0.9*(J114+M114+R114+U114),J114+M114+R114+U114)</f>
        <v>6.93</v>
      </c>
      <c r="AD114" s="15">
        <f>IF(AA114=1,AC114,0)</f>
        <v>6.93</v>
      </c>
      <c r="AE114" s="15">
        <f t="shared" si="45"/>
        <v>7.5326086956521738</v>
      </c>
    </row>
    <row r="115" spans="1:31" s="3" customFormat="1" x14ac:dyDescent="0.35">
      <c r="A115" s="3">
        <v>15</v>
      </c>
      <c r="B115" s="3" t="s">
        <v>56</v>
      </c>
      <c r="C115" s="3" t="s">
        <v>57</v>
      </c>
      <c r="D115" s="3">
        <v>151041</v>
      </c>
      <c r="E115" s="4"/>
      <c r="F115" s="3">
        <v>9</v>
      </c>
      <c r="G115" s="3">
        <v>10</v>
      </c>
      <c r="H115" s="3">
        <v>9</v>
      </c>
      <c r="I115" s="3">
        <v>10</v>
      </c>
      <c r="J115" s="9">
        <f t="shared" si="35"/>
        <v>0.95</v>
      </c>
      <c r="K115" s="12">
        <v>17</v>
      </c>
      <c r="L115" s="12">
        <v>1</v>
      </c>
      <c r="M115" s="11">
        <f t="shared" si="36"/>
        <v>1.8</v>
      </c>
      <c r="N115" s="3">
        <v>9</v>
      </c>
      <c r="Q115" s="3">
        <v>10</v>
      </c>
      <c r="R115" s="9">
        <f t="shared" si="37"/>
        <v>0.47499999999999998</v>
      </c>
      <c r="S115" s="12">
        <v>17</v>
      </c>
      <c r="T115" s="12">
        <v>9</v>
      </c>
      <c r="U115" s="11">
        <f t="shared" si="38"/>
        <v>2.6</v>
      </c>
      <c r="V115" s="3">
        <f t="shared" si="39"/>
        <v>1</v>
      </c>
      <c r="W115" s="3">
        <f t="shared" si="40"/>
        <v>1</v>
      </c>
      <c r="X115" s="3">
        <f t="shared" si="41"/>
        <v>0</v>
      </c>
      <c r="Y115" s="3">
        <f t="shared" si="42"/>
        <v>1</v>
      </c>
      <c r="Z115" s="5">
        <f t="shared" si="43"/>
        <v>3</v>
      </c>
      <c r="AA115" s="3">
        <f t="shared" si="44"/>
        <v>0</v>
      </c>
      <c r="AB115">
        <f t="shared" si="34"/>
        <v>1</v>
      </c>
      <c r="AC115" s="10">
        <f>IF(E115&gt;0,0.1*E115+0.9*(J115+M115+R115+U115),J115+M115+R115+U115)</f>
        <v>5.8250000000000002</v>
      </c>
      <c r="AD115" s="5">
        <f>IF(AA115=1,AC115,0)</f>
        <v>0</v>
      </c>
      <c r="AE115" s="5">
        <f t="shared" si="45"/>
        <v>0</v>
      </c>
    </row>
    <row r="116" spans="1:31" s="3" customFormat="1" x14ac:dyDescent="0.35">
      <c r="A116" s="3">
        <v>63</v>
      </c>
      <c r="B116" s="3" t="s">
        <v>184</v>
      </c>
      <c r="C116" s="3" t="s">
        <v>185</v>
      </c>
      <c r="D116" s="3">
        <v>151424</v>
      </c>
      <c r="E116" s="4"/>
      <c r="F116" s="3">
        <v>7</v>
      </c>
      <c r="G116" s="3">
        <v>10</v>
      </c>
      <c r="H116" s="3">
        <v>10</v>
      </c>
      <c r="I116" s="3">
        <v>10</v>
      </c>
      <c r="J116" s="9">
        <f t="shared" si="35"/>
        <v>0.92500000000000004</v>
      </c>
      <c r="K116" s="12">
        <v>20</v>
      </c>
      <c r="L116" s="12">
        <v>6</v>
      </c>
      <c r="M116" s="11">
        <f t="shared" si="36"/>
        <v>2.6</v>
      </c>
      <c r="N116" s="3">
        <v>8</v>
      </c>
      <c r="R116" s="9">
        <f t="shared" si="37"/>
        <v>0.2</v>
      </c>
      <c r="S116" s="12">
        <v>1</v>
      </c>
      <c r="T116" s="12"/>
      <c r="U116" s="11">
        <f t="shared" si="38"/>
        <v>0.1</v>
      </c>
      <c r="V116" s="3">
        <f t="shared" si="39"/>
        <v>1</v>
      </c>
      <c r="W116" s="3">
        <f t="shared" si="40"/>
        <v>1</v>
      </c>
      <c r="X116" s="3">
        <f t="shared" si="41"/>
        <v>0</v>
      </c>
      <c r="Y116" s="3">
        <f t="shared" si="42"/>
        <v>0</v>
      </c>
      <c r="Z116" s="5">
        <f t="shared" si="43"/>
        <v>2</v>
      </c>
      <c r="AA116" s="3">
        <f t="shared" si="44"/>
        <v>0</v>
      </c>
      <c r="AB116">
        <f t="shared" si="34"/>
        <v>1</v>
      </c>
      <c r="AC116" s="10">
        <f>IF(E116&gt;0,0.1*E116+0.9*(J116+M116+R116+U116),J116+M116+R116+U116)</f>
        <v>3.8250000000000006</v>
      </c>
      <c r="AD116" s="5">
        <f>IF(AA116=1,AC116,0)</f>
        <v>0</v>
      </c>
      <c r="AE116" s="5">
        <f t="shared" si="45"/>
        <v>0</v>
      </c>
    </row>
    <row r="117" spans="1:31" s="3" customFormat="1" x14ac:dyDescent="0.35">
      <c r="A117" s="3">
        <v>77</v>
      </c>
      <c r="B117" s="3" t="s">
        <v>219</v>
      </c>
      <c r="C117" s="3" t="s">
        <v>220</v>
      </c>
      <c r="D117" s="3">
        <v>151463</v>
      </c>
      <c r="E117" s="4"/>
      <c r="F117" s="3">
        <v>8</v>
      </c>
      <c r="G117" s="3">
        <v>7</v>
      </c>
      <c r="H117" s="3">
        <v>10</v>
      </c>
      <c r="I117" s="3">
        <v>10</v>
      </c>
      <c r="J117" s="9">
        <f t="shared" si="35"/>
        <v>0.875</v>
      </c>
      <c r="K117" s="12"/>
      <c r="L117" s="12"/>
      <c r="M117" s="11">
        <f t="shared" si="36"/>
        <v>0</v>
      </c>
      <c r="N117" s="3">
        <v>10</v>
      </c>
      <c r="O117" s="3">
        <v>9</v>
      </c>
      <c r="P117" s="3">
        <v>7</v>
      </c>
      <c r="Q117" s="3">
        <v>9</v>
      </c>
      <c r="R117" s="9">
        <f t="shared" si="37"/>
        <v>0.875</v>
      </c>
      <c r="S117" s="12">
        <v>8</v>
      </c>
      <c r="T117" s="12">
        <v>12</v>
      </c>
      <c r="U117" s="11">
        <f t="shared" si="38"/>
        <v>2</v>
      </c>
      <c r="V117" s="3">
        <f t="shared" si="39"/>
        <v>1</v>
      </c>
      <c r="W117" s="3">
        <f t="shared" si="40"/>
        <v>0</v>
      </c>
      <c r="X117" s="3">
        <f t="shared" si="41"/>
        <v>1</v>
      </c>
      <c r="Y117" s="3">
        <f t="shared" si="42"/>
        <v>1</v>
      </c>
      <c r="Z117" s="5">
        <f t="shared" si="43"/>
        <v>3</v>
      </c>
      <c r="AA117" s="3">
        <f t="shared" si="44"/>
        <v>0</v>
      </c>
      <c r="AB117">
        <f t="shared" si="34"/>
        <v>1</v>
      </c>
      <c r="AC117" s="10">
        <f>IF(E117&gt;0,0.1*E117+0.9*(J117+M117+R117+U117),J117+M117+R117+U117)</f>
        <v>3.75</v>
      </c>
      <c r="AD117" s="5">
        <f>IF(AA117=1,AC117,0)</f>
        <v>0</v>
      </c>
      <c r="AE117" s="5">
        <f t="shared" si="45"/>
        <v>0</v>
      </c>
    </row>
    <row r="118" spans="1:31" s="3" customFormat="1" x14ac:dyDescent="0.35">
      <c r="A118" s="3">
        <v>29</v>
      </c>
      <c r="B118" s="3" t="s">
        <v>96</v>
      </c>
      <c r="C118" s="3" t="s">
        <v>97</v>
      </c>
      <c r="D118" s="3">
        <v>151655</v>
      </c>
      <c r="E118" s="4">
        <v>6</v>
      </c>
      <c r="F118" s="3">
        <v>7</v>
      </c>
      <c r="G118" s="3">
        <v>10</v>
      </c>
      <c r="H118" s="3">
        <v>10</v>
      </c>
      <c r="I118" s="3">
        <v>5</v>
      </c>
      <c r="J118" s="9">
        <f t="shared" si="35"/>
        <v>0.8</v>
      </c>
      <c r="K118" s="12">
        <v>14</v>
      </c>
      <c r="L118" s="12">
        <v>17</v>
      </c>
      <c r="M118" s="11">
        <f t="shared" si="36"/>
        <v>3.1</v>
      </c>
      <c r="N118" s="3">
        <v>4</v>
      </c>
      <c r="O118" s="3">
        <v>0</v>
      </c>
      <c r="P118" s="3">
        <v>0</v>
      </c>
      <c r="Q118" s="3">
        <v>2</v>
      </c>
      <c r="R118" s="9">
        <f t="shared" si="37"/>
        <v>0.15</v>
      </c>
      <c r="S118" s="12">
        <v>11</v>
      </c>
      <c r="T118" s="12">
        <v>3</v>
      </c>
      <c r="U118" s="11">
        <f t="shared" si="38"/>
        <v>1.4</v>
      </c>
      <c r="V118" s="3">
        <f t="shared" si="39"/>
        <v>1</v>
      </c>
      <c r="W118" s="3">
        <f t="shared" si="40"/>
        <v>1</v>
      </c>
      <c r="X118" s="3">
        <f t="shared" si="41"/>
        <v>0</v>
      </c>
      <c r="Y118" s="3">
        <f t="shared" si="42"/>
        <v>0</v>
      </c>
      <c r="Z118" s="5">
        <f t="shared" si="43"/>
        <v>2</v>
      </c>
      <c r="AA118" s="3">
        <f t="shared" si="44"/>
        <v>0</v>
      </c>
      <c r="AB118">
        <f t="shared" si="34"/>
        <v>1</v>
      </c>
      <c r="AC118" s="10">
        <f>IF(E118&gt;0,0.1*E118+0.9*(J118+M118+R118+U118),J118+M118+R118+U118)</f>
        <v>5.5050000000000008</v>
      </c>
      <c r="AD118" s="5">
        <f>IF(AA118=1,AC118,0)</f>
        <v>0</v>
      </c>
      <c r="AE118" s="5">
        <f t="shared" si="45"/>
        <v>0</v>
      </c>
    </row>
    <row r="119" spans="1:31" s="3" customFormat="1" x14ac:dyDescent="0.35">
      <c r="A119" s="3">
        <v>25</v>
      </c>
      <c r="B119" s="3" t="s">
        <v>83</v>
      </c>
      <c r="C119" s="3" t="s">
        <v>84</v>
      </c>
      <c r="D119" s="3">
        <v>151706</v>
      </c>
      <c r="E119" s="4">
        <v>8</v>
      </c>
      <c r="J119" s="9">
        <f t="shared" si="35"/>
        <v>0</v>
      </c>
      <c r="K119" s="12"/>
      <c r="L119" s="12"/>
      <c r="M119" s="11">
        <f t="shared" si="36"/>
        <v>0</v>
      </c>
      <c r="R119" s="9">
        <f t="shared" si="37"/>
        <v>0</v>
      </c>
      <c r="S119" s="12">
        <v>2</v>
      </c>
      <c r="T119" s="12"/>
      <c r="U119" s="11">
        <f t="shared" si="38"/>
        <v>0.2</v>
      </c>
      <c r="V119" s="3">
        <f t="shared" si="39"/>
        <v>0</v>
      </c>
      <c r="W119" s="3">
        <f t="shared" si="40"/>
        <v>0</v>
      </c>
      <c r="X119" s="3">
        <f t="shared" si="41"/>
        <v>0</v>
      </c>
      <c r="Y119" s="3">
        <f t="shared" si="42"/>
        <v>0</v>
      </c>
      <c r="Z119" s="5">
        <f t="shared" si="43"/>
        <v>0</v>
      </c>
      <c r="AA119" s="3">
        <f t="shared" si="44"/>
        <v>0</v>
      </c>
      <c r="AB119">
        <f t="shared" si="34"/>
        <v>1</v>
      </c>
      <c r="AC119" s="10">
        <f>IF(E119&gt;0,0.1*E119+0.9*(J119+M119+R119+U119),J119+M119+R119+U119)</f>
        <v>0.98000000000000009</v>
      </c>
      <c r="AD119" s="5">
        <f>IF(AA119=1,AC119,0)</f>
        <v>0</v>
      </c>
      <c r="AE119" s="5">
        <f t="shared" si="45"/>
        <v>0</v>
      </c>
    </row>
    <row r="120" spans="1:31" s="3" customFormat="1" x14ac:dyDescent="0.35">
      <c r="A120" s="3">
        <v>66</v>
      </c>
      <c r="B120" s="3" t="s">
        <v>83</v>
      </c>
      <c r="C120" s="3" t="s">
        <v>196</v>
      </c>
      <c r="D120" s="3">
        <v>151642</v>
      </c>
      <c r="E120" s="4">
        <v>6</v>
      </c>
      <c r="J120" s="9">
        <f t="shared" si="35"/>
        <v>0</v>
      </c>
      <c r="K120" s="12">
        <v>0</v>
      </c>
      <c r="L120" s="12"/>
      <c r="M120" s="11">
        <f t="shared" si="36"/>
        <v>0</v>
      </c>
      <c r="R120" s="9">
        <f t="shared" si="37"/>
        <v>0</v>
      </c>
      <c r="S120" s="12"/>
      <c r="T120" s="12"/>
      <c r="U120" s="11">
        <f t="shared" si="38"/>
        <v>0</v>
      </c>
      <c r="V120" s="3">
        <f t="shared" si="39"/>
        <v>0</v>
      </c>
      <c r="W120" s="3">
        <f t="shared" si="40"/>
        <v>0</v>
      </c>
      <c r="X120" s="3">
        <f t="shared" si="41"/>
        <v>0</v>
      </c>
      <c r="Y120" s="3">
        <f t="shared" si="42"/>
        <v>0</v>
      </c>
      <c r="Z120" s="5">
        <f t="shared" si="43"/>
        <v>0</v>
      </c>
      <c r="AA120" s="3">
        <f t="shared" si="44"/>
        <v>0</v>
      </c>
      <c r="AB120">
        <f t="shared" si="34"/>
        <v>1</v>
      </c>
      <c r="AC120" s="10">
        <f>IF(E120&gt;0,0.1*E120+0.9*(J120+M120+R120+U120),J120+M120+R120+U120)</f>
        <v>0.60000000000000009</v>
      </c>
      <c r="AD120" s="5">
        <f>IF(AA120=1,AC120,0)</f>
        <v>0</v>
      </c>
      <c r="AE120" s="5">
        <f t="shared" si="45"/>
        <v>0</v>
      </c>
    </row>
    <row r="121" spans="1:31" s="3" customFormat="1" x14ac:dyDescent="0.35">
      <c r="A121" s="3">
        <v>82</v>
      </c>
      <c r="B121" s="3" t="s">
        <v>231</v>
      </c>
      <c r="C121" s="3" t="s">
        <v>232</v>
      </c>
      <c r="D121" s="3">
        <v>151038</v>
      </c>
      <c r="E121" s="4"/>
      <c r="J121" s="9">
        <f t="shared" si="35"/>
        <v>0</v>
      </c>
      <c r="K121" s="12"/>
      <c r="L121" s="12"/>
      <c r="M121" s="11">
        <f t="shared" si="36"/>
        <v>0</v>
      </c>
      <c r="R121" s="9">
        <f t="shared" si="37"/>
        <v>0</v>
      </c>
      <c r="S121" s="12">
        <v>1</v>
      </c>
      <c r="T121" s="12"/>
      <c r="U121" s="11">
        <f t="shared" si="38"/>
        <v>0.1</v>
      </c>
      <c r="V121" s="3">
        <f t="shared" si="39"/>
        <v>0</v>
      </c>
      <c r="W121" s="3">
        <f t="shared" si="40"/>
        <v>0</v>
      </c>
      <c r="X121" s="3">
        <f t="shared" si="41"/>
        <v>0</v>
      </c>
      <c r="Y121" s="3">
        <f t="shared" si="42"/>
        <v>0</v>
      </c>
      <c r="Z121" s="5">
        <f t="shared" si="43"/>
        <v>0</v>
      </c>
      <c r="AA121" s="3">
        <f t="shared" si="44"/>
        <v>0</v>
      </c>
      <c r="AB121">
        <f t="shared" si="34"/>
        <v>1</v>
      </c>
      <c r="AC121" s="10">
        <f>IF(E121&gt;0,0.1*E121+0.9*(J121+M121+R121+U121),J121+M121+R121+U121)</f>
        <v>0.1</v>
      </c>
      <c r="AD121" s="5">
        <f>IF(AA121=1,AC121,0)</f>
        <v>0</v>
      </c>
      <c r="AE121" s="5">
        <f t="shared" si="45"/>
        <v>0</v>
      </c>
    </row>
    <row r="122" spans="1:31" s="3" customFormat="1" x14ac:dyDescent="0.35">
      <c r="A122" s="3">
        <v>13</v>
      </c>
      <c r="B122" s="3" t="s">
        <v>49</v>
      </c>
      <c r="C122" s="3" t="s">
        <v>40</v>
      </c>
      <c r="D122" s="3">
        <v>151317</v>
      </c>
      <c r="E122" s="4"/>
      <c r="F122" s="3">
        <v>10</v>
      </c>
      <c r="G122" s="3">
        <v>8</v>
      </c>
      <c r="H122" s="3">
        <v>7</v>
      </c>
      <c r="I122" s="3">
        <v>10</v>
      </c>
      <c r="J122" s="9">
        <f t="shared" si="35"/>
        <v>0.875</v>
      </c>
      <c r="K122" s="12">
        <v>20</v>
      </c>
      <c r="L122" s="12">
        <v>19</v>
      </c>
      <c r="M122" s="11">
        <f t="shared" si="36"/>
        <v>3.9</v>
      </c>
      <c r="N122" s="3">
        <v>9</v>
      </c>
      <c r="O122" s="3">
        <v>7</v>
      </c>
      <c r="P122" s="3">
        <v>8</v>
      </c>
      <c r="R122" s="9">
        <f t="shared" si="37"/>
        <v>0.6</v>
      </c>
      <c r="S122" s="12">
        <v>13</v>
      </c>
      <c r="T122" s="12">
        <v>14</v>
      </c>
      <c r="U122" s="11">
        <f t="shared" si="38"/>
        <v>2.7</v>
      </c>
      <c r="V122" s="3">
        <f t="shared" si="39"/>
        <v>1</v>
      </c>
      <c r="W122" s="3">
        <f t="shared" si="40"/>
        <v>1</v>
      </c>
      <c r="X122" s="3">
        <f t="shared" si="41"/>
        <v>1</v>
      </c>
      <c r="Y122" s="3">
        <f t="shared" si="42"/>
        <v>1</v>
      </c>
      <c r="Z122" s="5">
        <f t="shared" si="43"/>
        <v>4</v>
      </c>
      <c r="AA122" s="3">
        <f t="shared" si="44"/>
        <v>1</v>
      </c>
      <c r="AB122">
        <f t="shared" si="34"/>
        <v>1</v>
      </c>
      <c r="AC122" s="10">
        <f>IF(E122&gt;0,0.1*E122+0.9*(J122+M122+R122+U122),J122+M122+R122+U122)</f>
        <v>8.0749999999999993</v>
      </c>
      <c r="AD122" s="15">
        <f>IF(AA122=1,AC122,0)</f>
        <v>8.0749999999999993</v>
      </c>
      <c r="AE122" s="15">
        <f t="shared" si="45"/>
        <v>8.7771739130434785</v>
      </c>
    </row>
    <row r="123" spans="1:31" s="3" customFormat="1" x14ac:dyDescent="0.35">
      <c r="A123" s="3">
        <v>59</v>
      </c>
      <c r="B123" s="3" t="s">
        <v>172</v>
      </c>
      <c r="C123" s="3" t="s">
        <v>173</v>
      </c>
      <c r="D123" s="3">
        <v>151570</v>
      </c>
      <c r="E123" s="4"/>
      <c r="J123" s="9">
        <f t="shared" si="35"/>
        <v>0</v>
      </c>
      <c r="K123" s="12"/>
      <c r="L123" s="12"/>
      <c r="M123" s="11">
        <f t="shared" si="36"/>
        <v>0</v>
      </c>
      <c r="R123" s="9">
        <f t="shared" si="37"/>
        <v>0</v>
      </c>
      <c r="S123" s="12"/>
      <c r="T123" s="12"/>
      <c r="U123" s="11">
        <f t="shared" si="38"/>
        <v>0</v>
      </c>
      <c r="V123" s="3">
        <f t="shared" si="39"/>
        <v>0</v>
      </c>
      <c r="W123" s="3">
        <f t="shared" si="40"/>
        <v>0</v>
      </c>
      <c r="X123" s="3">
        <f t="shared" si="41"/>
        <v>0</v>
      </c>
      <c r="Y123" s="3">
        <f t="shared" si="42"/>
        <v>0</v>
      </c>
      <c r="Z123" s="5">
        <f t="shared" si="43"/>
        <v>0</v>
      </c>
      <c r="AA123" s="3">
        <f t="shared" si="44"/>
        <v>0</v>
      </c>
      <c r="AB123">
        <f t="shared" si="34"/>
        <v>0</v>
      </c>
      <c r="AC123" s="10">
        <f>IF(E123&gt;0,0.1*E123+0.9*(J123+M123+R123+U123),J123+M123+R123+U123)</f>
        <v>0</v>
      </c>
      <c r="AD123" s="5">
        <f>IF(AA123=1,AC123,0)</f>
        <v>0</v>
      </c>
      <c r="AE123" s="5">
        <f t="shared" si="45"/>
        <v>0</v>
      </c>
    </row>
    <row r="124" spans="1:31" s="3" customFormat="1" x14ac:dyDescent="0.35">
      <c r="A124" s="3">
        <v>67</v>
      </c>
      <c r="B124" s="3" t="s">
        <v>197</v>
      </c>
      <c r="C124" s="3" t="s">
        <v>198</v>
      </c>
      <c r="D124" s="3">
        <v>151621</v>
      </c>
      <c r="E124" s="4"/>
      <c r="F124" s="3">
        <v>8</v>
      </c>
      <c r="G124" s="3">
        <v>10</v>
      </c>
      <c r="H124" s="3">
        <v>7</v>
      </c>
      <c r="I124" s="3">
        <v>5</v>
      </c>
      <c r="J124" s="9">
        <f t="shared" si="35"/>
        <v>0.75</v>
      </c>
      <c r="K124" s="12"/>
      <c r="L124" s="12"/>
      <c r="M124" s="11">
        <f t="shared" si="36"/>
        <v>0</v>
      </c>
      <c r="R124" s="9">
        <f t="shared" si="37"/>
        <v>0</v>
      </c>
      <c r="S124" s="12"/>
      <c r="T124" s="12"/>
      <c r="U124" s="11">
        <f t="shared" si="38"/>
        <v>0</v>
      </c>
      <c r="V124" s="3">
        <f t="shared" si="39"/>
        <v>1</v>
      </c>
      <c r="W124" s="3">
        <f t="shared" si="40"/>
        <v>0</v>
      </c>
      <c r="X124" s="3">
        <f t="shared" si="41"/>
        <v>0</v>
      </c>
      <c r="Y124" s="3">
        <f t="shared" si="42"/>
        <v>0</v>
      </c>
      <c r="Z124" s="5">
        <f t="shared" si="43"/>
        <v>1</v>
      </c>
      <c r="AA124" s="3">
        <f t="shared" si="44"/>
        <v>0</v>
      </c>
      <c r="AB124">
        <f t="shared" si="34"/>
        <v>1</v>
      </c>
      <c r="AC124" s="10">
        <f>IF(E124&gt;0,0.1*E124+0.9*(J124+M124+R124+U124),J124+M124+R124+U124)</f>
        <v>0.75</v>
      </c>
      <c r="AD124" s="5">
        <f>IF(AA124=1,AC124,0)</f>
        <v>0</v>
      </c>
      <c r="AE124" s="5">
        <f t="shared" si="45"/>
        <v>0</v>
      </c>
    </row>
    <row r="125" spans="1:31" s="3" customFormat="1" x14ac:dyDescent="0.35">
      <c r="A125" s="3">
        <v>25</v>
      </c>
      <c r="B125" s="3" t="s">
        <v>85</v>
      </c>
      <c r="C125" s="3" t="s">
        <v>86</v>
      </c>
      <c r="D125" s="3">
        <v>151741</v>
      </c>
      <c r="E125" s="4">
        <v>6</v>
      </c>
      <c r="J125" s="9">
        <f t="shared" si="35"/>
        <v>0</v>
      </c>
      <c r="K125" s="12">
        <v>15</v>
      </c>
      <c r="L125" s="12">
        <v>1</v>
      </c>
      <c r="M125" s="11">
        <f t="shared" si="36"/>
        <v>1.6</v>
      </c>
      <c r="R125" s="9">
        <f t="shared" si="37"/>
        <v>0</v>
      </c>
      <c r="S125" s="12">
        <v>2</v>
      </c>
      <c r="T125" s="12"/>
      <c r="U125" s="11">
        <f t="shared" si="38"/>
        <v>0.2</v>
      </c>
      <c r="V125" s="3">
        <f t="shared" si="39"/>
        <v>0</v>
      </c>
      <c r="W125" s="3">
        <f t="shared" si="40"/>
        <v>1</v>
      </c>
      <c r="X125" s="3">
        <f t="shared" si="41"/>
        <v>0</v>
      </c>
      <c r="Y125" s="3">
        <f t="shared" si="42"/>
        <v>0</v>
      </c>
      <c r="Z125" s="5">
        <f t="shared" si="43"/>
        <v>1</v>
      </c>
      <c r="AA125" s="3">
        <f t="shared" si="44"/>
        <v>0</v>
      </c>
      <c r="AB125">
        <f t="shared" si="34"/>
        <v>1</v>
      </c>
      <c r="AC125" s="10">
        <f>IF(E125&gt;0,0.1*E125+0.9*(J125+M125+R125+U125),J125+M125+R125+U125)</f>
        <v>2.2200000000000002</v>
      </c>
      <c r="AD125" s="5">
        <f>IF(AA125=1,AC125,0)</f>
        <v>0</v>
      </c>
      <c r="AE125" s="5">
        <f t="shared" si="45"/>
        <v>0</v>
      </c>
    </row>
    <row r="126" spans="1:31" s="3" customFormat="1" x14ac:dyDescent="0.35">
      <c r="A126" s="3">
        <v>79</v>
      </c>
      <c r="B126" s="3" t="s">
        <v>223</v>
      </c>
      <c r="C126" s="3" t="s">
        <v>48</v>
      </c>
      <c r="D126" s="3">
        <v>151685</v>
      </c>
      <c r="E126" s="4">
        <v>6</v>
      </c>
      <c r="J126" s="9">
        <f t="shared" si="35"/>
        <v>0</v>
      </c>
      <c r="K126" s="12"/>
      <c r="L126" s="12"/>
      <c r="M126" s="11">
        <f t="shared" si="36"/>
        <v>0</v>
      </c>
      <c r="R126" s="9">
        <f t="shared" si="37"/>
        <v>0</v>
      </c>
      <c r="S126" s="12">
        <v>3</v>
      </c>
      <c r="T126" s="12"/>
      <c r="U126" s="11">
        <f t="shared" si="38"/>
        <v>0.3</v>
      </c>
      <c r="V126" s="3">
        <f t="shared" si="39"/>
        <v>0</v>
      </c>
      <c r="W126" s="3">
        <f t="shared" si="40"/>
        <v>0</v>
      </c>
      <c r="X126" s="3">
        <f t="shared" si="41"/>
        <v>0</v>
      </c>
      <c r="Y126" s="3">
        <f t="shared" si="42"/>
        <v>0</v>
      </c>
      <c r="Z126" s="5">
        <f t="shared" si="43"/>
        <v>0</v>
      </c>
      <c r="AA126" s="3">
        <f t="shared" si="44"/>
        <v>0</v>
      </c>
      <c r="AB126">
        <f t="shared" si="34"/>
        <v>1</v>
      </c>
      <c r="AC126" s="10">
        <f>IF(E126&gt;0,0.1*E126+0.9*(J126+M126+R126+U126),J126+M126+R126+U126)</f>
        <v>0.87000000000000011</v>
      </c>
      <c r="AD126" s="5">
        <f>IF(AA126=1,AC126,0)</f>
        <v>0</v>
      </c>
      <c r="AE126" s="5">
        <f t="shared" si="45"/>
        <v>0</v>
      </c>
    </row>
    <row r="127" spans="1:31" s="3" customFormat="1" x14ac:dyDescent="0.35">
      <c r="A127" s="3">
        <v>26</v>
      </c>
      <c r="B127" s="3" t="s">
        <v>87</v>
      </c>
      <c r="C127" s="3" t="s">
        <v>88</v>
      </c>
      <c r="D127" s="3">
        <v>151708</v>
      </c>
      <c r="E127" s="4">
        <v>9</v>
      </c>
      <c r="F127" s="3">
        <v>9</v>
      </c>
      <c r="G127" s="3">
        <v>8</v>
      </c>
      <c r="H127" s="3">
        <v>10</v>
      </c>
      <c r="I127" s="3">
        <v>10</v>
      </c>
      <c r="J127" s="9">
        <f t="shared" si="35"/>
        <v>0.92500000000000004</v>
      </c>
      <c r="K127" s="12">
        <v>18</v>
      </c>
      <c r="L127" s="12">
        <v>14</v>
      </c>
      <c r="M127" s="11">
        <f t="shared" si="36"/>
        <v>3.2</v>
      </c>
      <c r="R127" s="9">
        <f t="shared" si="37"/>
        <v>0</v>
      </c>
      <c r="S127" s="12">
        <v>6</v>
      </c>
      <c r="T127" s="12">
        <v>2</v>
      </c>
      <c r="U127" s="11">
        <f t="shared" si="38"/>
        <v>0.8</v>
      </c>
      <c r="V127" s="3">
        <f t="shared" si="39"/>
        <v>1</v>
      </c>
      <c r="W127" s="3">
        <f t="shared" si="40"/>
        <v>1</v>
      </c>
      <c r="X127" s="3">
        <f t="shared" si="41"/>
        <v>0</v>
      </c>
      <c r="Y127" s="3">
        <f t="shared" si="42"/>
        <v>0</v>
      </c>
      <c r="Z127" s="5">
        <f t="shared" si="43"/>
        <v>2</v>
      </c>
      <c r="AA127" s="3">
        <f t="shared" si="44"/>
        <v>0</v>
      </c>
      <c r="AB127">
        <f t="shared" si="34"/>
        <v>1</v>
      </c>
      <c r="AC127" s="10">
        <f>IF(E127&gt;0,0.1*E127+0.9*(J127+M127+R127+U127),J127+M127+R127+U127)</f>
        <v>5.3325000000000005</v>
      </c>
      <c r="AD127" s="5">
        <f>IF(AA127=1,AC127,0)</f>
        <v>0</v>
      </c>
      <c r="AE127" s="5">
        <f t="shared" si="45"/>
        <v>0</v>
      </c>
    </row>
    <row r="128" spans="1:31" s="3" customFormat="1" x14ac:dyDescent="0.35">
      <c r="A128" s="3">
        <v>64</v>
      </c>
      <c r="B128" s="3" t="s">
        <v>190</v>
      </c>
      <c r="C128" s="3" t="s">
        <v>191</v>
      </c>
      <c r="D128" s="3">
        <v>151534</v>
      </c>
      <c r="E128" s="4"/>
      <c r="F128" s="3">
        <v>10</v>
      </c>
      <c r="G128" s="3">
        <v>10</v>
      </c>
      <c r="H128" s="3">
        <v>10</v>
      </c>
      <c r="I128" s="3">
        <v>10</v>
      </c>
      <c r="J128" s="9">
        <f t="shared" si="35"/>
        <v>1</v>
      </c>
      <c r="K128" s="12">
        <v>20</v>
      </c>
      <c r="L128" s="12">
        <v>15</v>
      </c>
      <c r="M128" s="11">
        <f t="shared" si="36"/>
        <v>3.5</v>
      </c>
      <c r="N128" s="3">
        <v>9</v>
      </c>
      <c r="O128" s="3">
        <v>9</v>
      </c>
      <c r="P128" s="3">
        <v>10</v>
      </c>
      <c r="Q128" s="3">
        <v>10</v>
      </c>
      <c r="R128" s="9">
        <f t="shared" si="37"/>
        <v>0.95</v>
      </c>
      <c r="S128" s="12"/>
      <c r="T128" s="12"/>
      <c r="U128" s="11">
        <f t="shared" si="38"/>
        <v>0</v>
      </c>
      <c r="V128" s="3">
        <f t="shared" si="39"/>
        <v>1</v>
      </c>
      <c r="W128" s="3">
        <f t="shared" si="40"/>
        <v>1</v>
      </c>
      <c r="X128" s="3">
        <f t="shared" si="41"/>
        <v>1</v>
      </c>
      <c r="Y128" s="3">
        <f t="shared" si="42"/>
        <v>0</v>
      </c>
      <c r="Z128" s="5">
        <f t="shared" si="43"/>
        <v>3</v>
      </c>
      <c r="AA128" s="3">
        <f t="shared" si="44"/>
        <v>0</v>
      </c>
      <c r="AB128">
        <f t="shared" si="34"/>
        <v>1</v>
      </c>
      <c r="AC128" s="10">
        <f>IF(E128&gt;0,0.1*E128+0.9*(J128+M128+R128+U128),J128+M128+R128+U128)</f>
        <v>5.45</v>
      </c>
      <c r="AD128" s="5">
        <f>IF(AA128=1,AC128,0)</f>
        <v>0</v>
      </c>
      <c r="AE128" s="5">
        <f t="shared" si="45"/>
        <v>0</v>
      </c>
    </row>
    <row r="129" spans="1:31" s="3" customFormat="1" x14ac:dyDescent="0.35">
      <c r="A129">
        <v>1</v>
      </c>
      <c r="B129" t="s">
        <v>2</v>
      </c>
      <c r="C129" t="s">
        <v>3</v>
      </c>
      <c r="D129">
        <v>151718</v>
      </c>
      <c r="E129" s="4">
        <v>6</v>
      </c>
      <c r="F129">
        <v>9</v>
      </c>
      <c r="G129">
        <v>8</v>
      </c>
      <c r="H129">
        <v>0</v>
      </c>
      <c r="I129"/>
      <c r="J129" s="8">
        <f t="shared" si="35"/>
        <v>0.42499999999999999</v>
      </c>
      <c r="K129" s="12">
        <v>20</v>
      </c>
      <c r="L129" s="12">
        <v>7</v>
      </c>
      <c r="M129" s="11">
        <f t="shared" si="36"/>
        <v>2.7</v>
      </c>
      <c r="N129"/>
      <c r="O129"/>
      <c r="P129"/>
      <c r="Q129"/>
      <c r="R129" s="8">
        <f t="shared" si="37"/>
        <v>0</v>
      </c>
      <c r="S129" s="12">
        <v>7</v>
      </c>
      <c r="T129" s="12">
        <v>6</v>
      </c>
      <c r="U129" s="11">
        <f t="shared" si="38"/>
        <v>1.3</v>
      </c>
      <c r="V129">
        <f t="shared" si="39"/>
        <v>0</v>
      </c>
      <c r="W129">
        <f t="shared" si="40"/>
        <v>1</v>
      </c>
      <c r="X129">
        <f t="shared" si="41"/>
        <v>0</v>
      </c>
      <c r="Y129">
        <f t="shared" si="42"/>
        <v>0</v>
      </c>
      <c r="Z129" s="6">
        <f t="shared" si="43"/>
        <v>1</v>
      </c>
      <c r="AA129">
        <f t="shared" si="44"/>
        <v>0</v>
      </c>
      <c r="AB129">
        <f t="shared" si="34"/>
        <v>1</v>
      </c>
      <c r="AC129" s="10">
        <f>IF(E129&gt;0,0.1*E129+0.9*(J129+M129+R129+U129),J129+M129+R129+U129)</f>
        <v>4.5824999999999996</v>
      </c>
      <c r="AD129" s="6">
        <f>IF(AA129=1,AC129,0)</f>
        <v>0</v>
      </c>
      <c r="AE129" s="6">
        <f t="shared" si="45"/>
        <v>0</v>
      </c>
    </row>
    <row r="130" spans="1:31" s="3" customFormat="1" x14ac:dyDescent="0.35">
      <c r="A130" s="3">
        <v>50</v>
      </c>
      <c r="B130" s="3" t="s">
        <v>2</v>
      </c>
      <c r="C130" s="3" t="s">
        <v>142</v>
      </c>
      <c r="D130" s="3">
        <v>151579</v>
      </c>
      <c r="E130" s="4"/>
      <c r="F130" s="3">
        <v>9</v>
      </c>
      <c r="G130" s="3">
        <v>10</v>
      </c>
      <c r="H130" s="3">
        <v>10</v>
      </c>
      <c r="I130" s="3">
        <v>10</v>
      </c>
      <c r="J130" s="9">
        <f t="shared" si="35"/>
        <v>0.97499999999999998</v>
      </c>
      <c r="K130" s="12">
        <v>18</v>
      </c>
      <c r="L130" s="12">
        <v>4</v>
      </c>
      <c r="M130" s="11">
        <f t="shared" si="36"/>
        <v>2.2000000000000002</v>
      </c>
      <c r="N130" s="3">
        <v>10</v>
      </c>
      <c r="O130" s="3">
        <v>10</v>
      </c>
      <c r="R130" s="9">
        <f t="shared" si="37"/>
        <v>0.5</v>
      </c>
      <c r="S130" s="12">
        <v>14</v>
      </c>
      <c r="T130" s="12">
        <v>3</v>
      </c>
      <c r="U130" s="11">
        <f t="shared" si="38"/>
        <v>1.7</v>
      </c>
      <c r="V130" s="3">
        <f t="shared" si="39"/>
        <v>1</v>
      </c>
      <c r="W130" s="3">
        <f t="shared" si="40"/>
        <v>1</v>
      </c>
      <c r="X130" s="3">
        <f t="shared" si="41"/>
        <v>1</v>
      </c>
      <c r="Y130" s="3">
        <f t="shared" si="42"/>
        <v>1</v>
      </c>
      <c r="Z130" s="5">
        <f t="shared" si="43"/>
        <v>4</v>
      </c>
      <c r="AA130" s="3">
        <f t="shared" si="44"/>
        <v>1</v>
      </c>
      <c r="AB130">
        <f t="shared" si="34"/>
        <v>1</v>
      </c>
      <c r="AC130" s="10">
        <f>IF(E130&gt;0,0.1*E130+0.9*(J130+M130+R130+U130),J130+M130+R130+U130)</f>
        <v>5.375</v>
      </c>
      <c r="AD130" s="15">
        <f>IF(AA130=1,AC130,0)</f>
        <v>5.375</v>
      </c>
      <c r="AE130" s="15">
        <f t="shared" si="45"/>
        <v>5.8423913043478262</v>
      </c>
    </row>
    <row r="131" spans="1:31" s="3" customFormat="1" x14ac:dyDescent="0.35">
      <c r="A131">
        <v>7</v>
      </c>
      <c r="B131" t="s">
        <v>24</v>
      </c>
      <c r="C131" t="s">
        <v>25</v>
      </c>
      <c r="D131">
        <v>151672</v>
      </c>
      <c r="E131" s="4">
        <v>7</v>
      </c>
      <c r="F131">
        <v>10</v>
      </c>
      <c r="G131">
        <v>10</v>
      </c>
      <c r="H131">
        <v>10</v>
      </c>
      <c r="I131">
        <v>10</v>
      </c>
      <c r="J131" s="8">
        <f t="shared" si="35"/>
        <v>1</v>
      </c>
      <c r="K131" s="12">
        <v>20</v>
      </c>
      <c r="L131" s="12">
        <v>8</v>
      </c>
      <c r="M131" s="11">
        <f t="shared" si="36"/>
        <v>2.8</v>
      </c>
      <c r="N131">
        <v>10</v>
      </c>
      <c r="O131">
        <v>10</v>
      </c>
      <c r="P131"/>
      <c r="Q131">
        <v>10</v>
      </c>
      <c r="R131" s="8">
        <f t="shared" si="37"/>
        <v>0.75</v>
      </c>
      <c r="S131" s="12">
        <v>17</v>
      </c>
      <c r="T131" s="12">
        <v>12</v>
      </c>
      <c r="U131" s="11">
        <f t="shared" si="38"/>
        <v>2.9</v>
      </c>
      <c r="V131">
        <f t="shared" si="39"/>
        <v>1</v>
      </c>
      <c r="W131">
        <f t="shared" si="40"/>
        <v>1</v>
      </c>
      <c r="X131">
        <f t="shared" si="41"/>
        <v>1</v>
      </c>
      <c r="Y131">
        <f t="shared" si="42"/>
        <v>1</v>
      </c>
      <c r="Z131" s="6">
        <f t="shared" si="43"/>
        <v>4</v>
      </c>
      <c r="AA131">
        <f t="shared" si="44"/>
        <v>1</v>
      </c>
      <c r="AB131">
        <f t="shared" si="34"/>
        <v>1</v>
      </c>
      <c r="AC131" s="10">
        <f>IF(E131&gt;0,0.1*E131+0.9*(J131+M131+R131+U131),J131+M131+R131+U131)</f>
        <v>7.4049999999999994</v>
      </c>
      <c r="AD131" s="16">
        <f>IF(AA131=1,AC131,0)</f>
        <v>7.4049999999999994</v>
      </c>
      <c r="AE131" s="16">
        <f t="shared" si="45"/>
        <v>8.0489130434782616</v>
      </c>
    </row>
    <row r="132" spans="1:31" s="3" customFormat="1" x14ac:dyDescent="0.35">
      <c r="A132" s="3">
        <v>43</v>
      </c>
      <c r="B132" s="3" t="s">
        <v>136</v>
      </c>
      <c r="C132" s="3" t="s">
        <v>137</v>
      </c>
      <c r="D132" s="3">
        <v>151743</v>
      </c>
      <c r="E132" s="4">
        <v>8</v>
      </c>
      <c r="F132" s="3">
        <v>4</v>
      </c>
      <c r="G132" s="3">
        <v>10</v>
      </c>
      <c r="H132" s="3">
        <v>1</v>
      </c>
      <c r="I132" s="3">
        <v>10</v>
      </c>
      <c r="J132" s="9">
        <f t="shared" si="35"/>
        <v>0.625</v>
      </c>
      <c r="K132" s="12">
        <v>20</v>
      </c>
      <c r="L132" s="12">
        <v>2</v>
      </c>
      <c r="M132" s="11">
        <f t="shared" si="36"/>
        <v>2.2000000000000002</v>
      </c>
      <c r="N132" s="3">
        <v>8</v>
      </c>
      <c r="R132" s="9">
        <f t="shared" si="37"/>
        <v>0.2</v>
      </c>
      <c r="S132" s="12"/>
      <c r="T132" s="12"/>
      <c r="U132" s="11">
        <f t="shared" si="38"/>
        <v>0</v>
      </c>
      <c r="V132" s="3">
        <f t="shared" si="39"/>
        <v>1</v>
      </c>
      <c r="W132" s="3">
        <f t="shared" si="40"/>
        <v>1</v>
      </c>
      <c r="X132" s="3">
        <f t="shared" si="41"/>
        <v>0</v>
      </c>
      <c r="Y132" s="3">
        <f t="shared" si="42"/>
        <v>0</v>
      </c>
      <c r="Z132" s="5">
        <f t="shared" si="43"/>
        <v>2</v>
      </c>
      <c r="AA132" s="3">
        <f t="shared" si="44"/>
        <v>0</v>
      </c>
      <c r="AB132">
        <f t="shared" si="34"/>
        <v>1</v>
      </c>
      <c r="AC132" s="10">
        <f>IF(E132&gt;0,0.1*E132+0.9*(J132+M132+R132+U132),J132+M132+R132+U132)</f>
        <v>3.5225000000000009</v>
      </c>
      <c r="AD132" s="5">
        <f>IF(AA132=1,AC132,0)</f>
        <v>0</v>
      </c>
      <c r="AE132" s="5">
        <f t="shared" si="45"/>
        <v>0</v>
      </c>
    </row>
    <row r="133" spans="1:31" s="3" customFormat="1" x14ac:dyDescent="0.35">
      <c r="A133" s="3">
        <v>86</v>
      </c>
      <c r="B133" s="3" t="s">
        <v>240</v>
      </c>
      <c r="C133" s="3" t="s">
        <v>19</v>
      </c>
      <c r="D133" s="3">
        <v>151420</v>
      </c>
      <c r="E133" s="4"/>
      <c r="F133" s="3">
        <v>10</v>
      </c>
      <c r="G133" s="3">
        <v>10</v>
      </c>
      <c r="H133" s="3">
        <v>9</v>
      </c>
      <c r="I133" s="3">
        <v>10</v>
      </c>
      <c r="J133" s="9">
        <f t="shared" ref="J133:J164" si="46">(F133+G133+H133+I133)/40</f>
        <v>0.97499999999999998</v>
      </c>
      <c r="K133" s="12">
        <v>18</v>
      </c>
      <c r="L133" s="12">
        <v>10</v>
      </c>
      <c r="M133" s="11">
        <f t="shared" ref="M133:M164" si="47">(K133+L133)/10</f>
        <v>2.8</v>
      </c>
      <c r="N133" s="3">
        <v>6</v>
      </c>
      <c r="O133" s="3">
        <v>6</v>
      </c>
      <c r="R133" s="9">
        <f t="shared" ref="R133:R164" si="48">(N133+O133+P133+Q133)/40</f>
        <v>0.3</v>
      </c>
      <c r="S133" s="12">
        <v>20</v>
      </c>
      <c r="T133" s="12">
        <v>16</v>
      </c>
      <c r="U133" s="11">
        <f t="shared" ref="U133:U164" si="49">(S133+T133)/10</f>
        <v>3.6</v>
      </c>
      <c r="V133" s="3">
        <f t="shared" ref="V133:V154" si="50">IF(J133&lt;0.5,0,1)</f>
        <v>1</v>
      </c>
      <c r="W133" s="3">
        <f t="shared" ref="W133:W154" si="51">IF(M133&lt;1.5,0,1)</f>
        <v>1</v>
      </c>
      <c r="X133" s="3">
        <f t="shared" ref="X133:X154" si="52">IF(R133&lt;0.5,0,1)</f>
        <v>0</v>
      </c>
      <c r="Y133" s="3">
        <f t="shared" ref="Y133:Y154" si="53">IF(U133&lt;1.5,0,1)</f>
        <v>1</v>
      </c>
      <c r="Z133" s="5">
        <f t="shared" ref="Z133:Z164" si="54">SUM(V133:Y133)</f>
        <v>3</v>
      </c>
      <c r="AA133" s="3">
        <f t="shared" ref="AA133:AA164" si="55">IF(Z133=4,1,0)</f>
        <v>0</v>
      </c>
      <c r="AB133">
        <f t="shared" si="34"/>
        <v>1</v>
      </c>
      <c r="AC133" s="10">
        <f>IF(E133&gt;0,0.1*E133+0.9*(J133+M133+R133+U133),J133+M133+R133+U133)</f>
        <v>7.6750000000000007</v>
      </c>
      <c r="AD133" s="5">
        <f>IF(AA133=1,AC133,0)</f>
        <v>0</v>
      </c>
      <c r="AE133" s="5">
        <f t="shared" ref="AE133:AE164" si="56">AD133*10/9.2</f>
        <v>0</v>
      </c>
    </row>
    <row r="134" spans="1:31" s="3" customFormat="1" x14ac:dyDescent="0.35">
      <c r="A134" s="3">
        <v>93</v>
      </c>
      <c r="B134" s="3" t="s">
        <v>255</v>
      </c>
      <c r="C134" s="3" t="s">
        <v>256</v>
      </c>
      <c r="D134" s="3">
        <v>151290</v>
      </c>
      <c r="E134" s="4"/>
      <c r="F134" s="3">
        <v>10</v>
      </c>
      <c r="G134" s="3">
        <v>10</v>
      </c>
      <c r="H134" s="3">
        <v>7</v>
      </c>
      <c r="I134" s="3">
        <v>10</v>
      </c>
      <c r="J134" s="9">
        <f t="shared" si="46"/>
        <v>0.92500000000000004</v>
      </c>
      <c r="K134" s="12"/>
      <c r="L134" s="12"/>
      <c r="M134" s="11">
        <f t="shared" si="47"/>
        <v>0</v>
      </c>
      <c r="N134" s="3">
        <v>10</v>
      </c>
      <c r="O134" s="3">
        <v>10</v>
      </c>
      <c r="P134" s="3">
        <v>9</v>
      </c>
      <c r="Q134" s="3">
        <v>9</v>
      </c>
      <c r="R134" s="9">
        <f t="shared" si="48"/>
        <v>0.95</v>
      </c>
      <c r="S134" s="12"/>
      <c r="T134" s="12"/>
      <c r="U134" s="11">
        <f t="shared" si="49"/>
        <v>0</v>
      </c>
      <c r="V134" s="3">
        <f t="shared" si="50"/>
        <v>1</v>
      </c>
      <c r="W134" s="3">
        <f t="shared" si="51"/>
        <v>0</v>
      </c>
      <c r="X134" s="3">
        <f t="shared" si="52"/>
        <v>1</v>
      </c>
      <c r="Y134" s="3">
        <f t="shared" si="53"/>
        <v>0</v>
      </c>
      <c r="Z134" s="5">
        <f t="shared" si="54"/>
        <v>2</v>
      </c>
      <c r="AA134" s="3">
        <f t="shared" si="55"/>
        <v>0</v>
      </c>
      <c r="AB134">
        <f t="shared" ref="AB134:AB154" si="57">IF(AC134&gt;0,1,0)</f>
        <v>1</v>
      </c>
      <c r="AC134" s="10">
        <f>IF(E134&gt;0,0.1*E134+0.9*(J134+M134+R134+U134),J134+M134+R134+U134)</f>
        <v>1.875</v>
      </c>
      <c r="AD134" s="5">
        <f>IF(AA134=1,AC134,0)</f>
        <v>0</v>
      </c>
      <c r="AE134" s="5">
        <f t="shared" si="56"/>
        <v>0</v>
      </c>
    </row>
    <row r="135" spans="1:31" s="3" customFormat="1" x14ac:dyDescent="0.35">
      <c r="A135">
        <v>6</v>
      </c>
      <c r="B135" t="s">
        <v>22</v>
      </c>
      <c r="C135" t="s">
        <v>23</v>
      </c>
      <c r="D135">
        <v>151704</v>
      </c>
      <c r="E135" s="4">
        <v>7</v>
      </c>
      <c r="F135">
        <v>9</v>
      </c>
      <c r="G135">
        <v>10</v>
      </c>
      <c r="H135">
        <v>10</v>
      </c>
      <c r="I135">
        <v>5</v>
      </c>
      <c r="J135" s="8">
        <f t="shared" si="46"/>
        <v>0.85</v>
      </c>
      <c r="K135" s="12">
        <v>0</v>
      </c>
      <c r="L135" s="12">
        <v>0</v>
      </c>
      <c r="M135" s="11">
        <f t="shared" si="47"/>
        <v>0</v>
      </c>
      <c r="N135">
        <v>10</v>
      </c>
      <c r="O135"/>
      <c r="P135"/>
      <c r="Q135"/>
      <c r="R135" s="8">
        <f t="shared" si="48"/>
        <v>0.25</v>
      </c>
      <c r="S135" s="12">
        <v>1</v>
      </c>
      <c r="T135" s="12">
        <v>2</v>
      </c>
      <c r="U135" s="11">
        <f t="shared" si="49"/>
        <v>0.3</v>
      </c>
      <c r="V135">
        <f t="shared" si="50"/>
        <v>1</v>
      </c>
      <c r="W135">
        <f t="shared" si="51"/>
        <v>0</v>
      </c>
      <c r="X135">
        <f t="shared" si="52"/>
        <v>0</v>
      </c>
      <c r="Y135">
        <f t="shared" si="53"/>
        <v>0</v>
      </c>
      <c r="Z135" s="6">
        <f t="shared" si="54"/>
        <v>1</v>
      </c>
      <c r="AA135">
        <f t="shared" si="55"/>
        <v>0</v>
      </c>
      <c r="AB135">
        <f t="shared" si="57"/>
        <v>1</v>
      </c>
      <c r="AC135" s="10">
        <f>IF(E135&gt;0,0.1*E135+0.9*(J135+M135+R135+U135),J135+M135+R135+U135)</f>
        <v>1.9600000000000004</v>
      </c>
      <c r="AD135" s="6">
        <f>IF(AA135=1,AC135,0)</f>
        <v>0</v>
      </c>
      <c r="AE135" s="6">
        <f t="shared" si="56"/>
        <v>0</v>
      </c>
    </row>
    <row r="136" spans="1:31" s="3" customFormat="1" x14ac:dyDescent="0.35">
      <c r="A136">
        <v>1</v>
      </c>
      <c r="B136" t="s">
        <v>4</v>
      </c>
      <c r="C136" t="s">
        <v>5</v>
      </c>
      <c r="D136">
        <v>151650</v>
      </c>
      <c r="E136" s="4">
        <v>6</v>
      </c>
      <c r="F136">
        <v>9</v>
      </c>
      <c r="G136">
        <v>8</v>
      </c>
      <c r="H136">
        <v>0</v>
      </c>
      <c r="I136"/>
      <c r="J136" s="8">
        <f t="shared" si="46"/>
        <v>0.42499999999999999</v>
      </c>
      <c r="K136" s="12">
        <v>20</v>
      </c>
      <c r="L136" s="12">
        <v>16</v>
      </c>
      <c r="M136" s="11">
        <f t="shared" si="47"/>
        <v>3.6</v>
      </c>
      <c r="N136"/>
      <c r="O136"/>
      <c r="P136"/>
      <c r="Q136"/>
      <c r="R136" s="8">
        <f t="shared" si="48"/>
        <v>0</v>
      </c>
      <c r="S136" s="12">
        <v>12</v>
      </c>
      <c r="T136" s="12">
        <v>6</v>
      </c>
      <c r="U136" s="11">
        <f t="shared" si="49"/>
        <v>1.8</v>
      </c>
      <c r="V136">
        <f t="shared" si="50"/>
        <v>0</v>
      </c>
      <c r="W136">
        <f t="shared" si="51"/>
        <v>1</v>
      </c>
      <c r="X136">
        <f t="shared" si="52"/>
        <v>0</v>
      </c>
      <c r="Y136">
        <f t="shared" si="53"/>
        <v>1</v>
      </c>
      <c r="Z136" s="6">
        <f t="shared" si="54"/>
        <v>2</v>
      </c>
      <c r="AA136">
        <f t="shared" si="55"/>
        <v>0</v>
      </c>
      <c r="AB136">
        <f t="shared" si="57"/>
        <v>1</v>
      </c>
      <c r="AC136" s="10">
        <f>IF(E136&gt;0,0.1*E136+0.9*(J136+M136+R136+U136),J136+M136+R136+U136)</f>
        <v>5.8425000000000011</v>
      </c>
      <c r="AD136" s="6">
        <f>IF(AA136=1,AC136,0)</f>
        <v>0</v>
      </c>
      <c r="AE136" s="6">
        <f t="shared" si="56"/>
        <v>0</v>
      </c>
    </row>
    <row r="137" spans="1:31" s="3" customFormat="1" x14ac:dyDescent="0.35">
      <c r="A137" s="3">
        <v>44</v>
      </c>
      <c r="B137" s="3" t="s">
        <v>138</v>
      </c>
      <c r="C137" s="3" t="s">
        <v>139</v>
      </c>
      <c r="D137" s="3">
        <v>151692</v>
      </c>
      <c r="E137" s="4">
        <v>7</v>
      </c>
      <c r="F137" s="3">
        <v>9</v>
      </c>
      <c r="G137" s="3">
        <v>10</v>
      </c>
      <c r="H137" s="3">
        <v>8</v>
      </c>
      <c r="I137" s="3">
        <v>10</v>
      </c>
      <c r="J137" s="9">
        <f t="shared" si="46"/>
        <v>0.92500000000000004</v>
      </c>
      <c r="K137" s="12">
        <v>0</v>
      </c>
      <c r="L137" s="12">
        <v>6</v>
      </c>
      <c r="M137" s="11">
        <f t="shared" si="47"/>
        <v>0.6</v>
      </c>
      <c r="R137" s="9">
        <f t="shared" si="48"/>
        <v>0</v>
      </c>
      <c r="S137" s="12">
        <v>6</v>
      </c>
      <c r="T137" s="12">
        <v>2</v>
      </c>
      <c r="U137" s="11">
        <f t="shared" si="49"/>
        <v>0.8</v>
      </c>
      <c r="V137" s="3">
        <f t="shared" si="50"/>
        <v>1</v>
      </c>
      <c r="W137" s="3">
        <f t="shared" si="51"/>
        <v>0</v>
      </c>
      <c r="X137" s="3">
        <f t="shared" si="52"/>
        <v>0</v>
      </c>
      <c r="Y137" s="3">
        <f t="shared" si="53"/>
        <v>0</v>
      </c>
      <c r="Z137" s="5">
        <f t="shared" si="54"/>
        <v>1</v>
      </c>
      <c r="AA137" s="3">
        <f t="shared" si="55"/>
        <v>0</v>
      </c>
      <c r="AB137">
        <f t="shared" si="57"/>
        <v>1</v>
      </c>
      <c r="AC137" s="10">
        <f>IF(E137&gt;0,0.1*E137+0.9*(J137+M137+R137+U137),J137+M137+R137+U137)</f>
        <v>2.7925000000000004</v>
      </c>
      <c r="AD137" s="5">
        <f>IF(AA137=1,AC137,0)</f>
        <v>0</v>
      </c>
      <c r="AE137" s="5">
        <f t="shared" si="56"/>
        <v>0</v>
      </c>
    </row>
    <row r="138" spans="1:31" s="3" customFormat="1" x14ac:dyDescent="0.35">
      <c r="A138" s="3">
        <v>46</v>
      </c>
      <c r="B138" s="3" t="s">
        <v>145</v>
      </c>
      <c r="C138" s="3" t="s">
        <v>146</v>
      </c>
      <c r="D138" s="3">
        <v>151670</v>
      </c>
      <c r="E138" s="4"/>
      <c r="F138" s="3">
        <v>9</v>
      </c>
      <c r="G138" s="3">
        <v>10</v>
      </c>
      <c r="H138" s="3">
        <v>7</v>
      </c>
      <c r="I138" s="3">
        <v>5</v>
      </c>
      <c r="J138" s="9">
        <f t="shared" si="46"/>
        <v>0.77500000000000002</v>
      </c>
      <c r="K138" s="12">
        <v>18</v>
      </c>
      <c r="L138" s="12">
        <v>17</v>
      </c>
      <c r="M138" s="11">
        <f t="shared" si="47"/>
        <v>3.5</v>
      </c>
      <c r="R138" s="9">
        <f t="shared" si="48"/>
        <v>0</v>
      </c>
      <c r="S138" s="12">
        <v>15</v>
      </c>
      <c r="T138" s="12">
        <v>16</v>
      </c>
      <c r="U138" s="11">
        <f t="shared" si="49"/>
        <v>3.1</v>
      </c>
      <c r="V138" s="3">
        <f t="shared" si="50"/>
        <v>1</v>
      </c>
      <c r="W138" s="3">
        <f t="shared" si="51"/>
        <v>1</v>
      </c>
      <c r="X138" s="3">
        <f t="shared" si="52"/>
        <v>0</v>
      </c>
      <c r="Y138" s="3">
        <f t="shared" si="53"/>
        <v>1</v>
      </c>
      <c r="Z138" s="5">
        <f t="shared" si="54"/>
        <v>3</v>
      </c>
      <c r="AA138" s="3">
        <f t="shared" si="55"/>
        <v>0</v>
      </c>
      <c r="AB138">
        <f t="shared" si="57"/>
        <v>1</v>
      </c>
      <c r="AC138" s="10">
        <f>IF(E138&gt;0,0.1*E138+0.9*(J138+M138+R138+U138),J138+M138+R138+U138)</f>
        <v>7.375</v>
      </c>
      <c r="AD138" s="5">
        <f>IF(AA138=1,AC138,0)</f>
        <v>0</v>
      </c>
      <c r="AE138" s="5">
        <f t="shared" si="56"/>
        <v>0</v>
      </c>
    </row>
    <row r="139" spans="1:31" s="3" customFormat="1" x14ac:dyDescent="0.35">
      <c r="A139">
        <v>2</v>
      </c>
      <c r="B139" t="s">
        <v>6</v>
      </c>
      <c r="C139" t="s">
        <v>7</v>
      </c>
      <c r="D139">
        <v>151700</v>
      </c>
      <c r="E139" s="4">
        <v>6</v>
      </c>
      <c r="F139">
        <v>9</v>
      </c>
      <c r="G139">
        <v>10</v>
      </c>
      <c r="H139">
        <v>8</v>
      </c>
      <c r="I139">
        <v>10</v>
      </c>
      <c r="J139" s="8">
        <f t="shared" si="46"/>
        <v>0.92500000000000004</v>
      </c>
      <c r="K139" s="12">
        <v>20</v>
      </c>
      <c r="L139" s="12">
        <v>6</v>
      </c>
      <c r="M139" s="11">
        <f t="shared" si="47"/>
        <v>2.6</v>
      </c>
      <c r="N139">
        <v>10</v>
      </c>
      <c r="O139">
        <v>10</v>
      </c>
      <c r="P139">
        <v>10</v>
      </c>
      <c r="Q139"/>
      <c r="R139" s="8">
        <f t="shared" si="48"/>
        <v>0.75</v>
      </c>
      <c r="S139" s="12">
        <v>2</v>
      </c>
      <c r="T139" s="12">
        <v>3</v>
      </c>
      <c r="U139" s="11">
        <f t="shared" si="49"/>
        <v>0.5</v>
      </c>
      <c r="V139">
        <f t="shared" si="50"/>
        <v>1</v>
      </c>
      <c r="W139">
        <f t="shared" si="51"/>
        <v>1</v>
      </c>
      <c r="X139">
        <f t="shared" si="52"/>
        <v>1</v>
      </c>
      <c r="Y139">
        <f t="shared" si="53"/>
        <v>0</v>
      </c>
      <c r="Z139" s="6">
        <f t="shared" si="54"/>
        <v>3</v>
      </c>
      <c r="AA139">
        <f t="shared" si="55"/>
        <v>0</v>
      </c>
      <c r="AB139">
        <f t="shared" si="57"/>
        <v>1</v>
      </c>
      <c r="AC139" s="10">
        <f>IF(E139&gt;0,0.1*E139+0.9*(J139+M139+R139+U139),J139+M139+R139+U139)</f>
        <v>4.8975000000000009</v>
      </c>
      <c r="AD139" s="6">
        <f>IF(AA139=1,AC139,0)</f>
        <v>0</v>
      </c>
      <c r="AE139" s="6">
        <f t="shared" si="56"/>
        <v>0</v>
      </c>
    </row>
    <row r="140" spans="1:31" s="3" customFormat="1" x14ac:dyDescent="0.35">
      <c r="A140" s="3">
        <v>28</v>
      </c>
      <c r="B140" s="3" t="s">
        <v>94</v>
      </c>
      <c r="C140" s="3" t="s">
        <v>95</v>
      </c>
      <c r="D140" s="3">
        <v>151761</v>
      </c>
      <c r="E140" s="4">
        <v>8</v>
      </c>
      <c r="F140" s="3">
        <v>10</v>
      </c>
      <c r="G140" s="3">
        <v>10</v>
      </c>
      <c r="H140" s="3">
        <v>10</v>
      </c>
      <c r="I140" s="3">
        <v>10</v>
      </c>
      <c r="J140" s="9">
        <f t="shared" si="46"/>
        <v>1</v>
      </c>
      <c r="K140" s="12">
        <v>17</v>
      </c>
      <c r="L140" s="12">
        <v>18</v>
      </c>
      <c r="M140" s="11">
        <f t="shared" si="47"/>
        <v>3.5</v>
      </c>
      <c r="R140" s="9">
        <f t="shared" si="48"/>
        <v>0</v>
      </c>
      <c r="S140" s="12">
        <v>12</v>
      </c>
      <c r="T140" s="12">
        <v>12</v>
      </c>
      <c r="U140" s="11">
        <f t="shared" si="49"/>
        <v>2.4</v>
      </c>
      <c r="V140" s="3">
        <f t="shared" si="50"/>
        <v>1</v>
      </c>
      <c r="W140" s="3">
        <f t="shared" si="51"/>
        <v>1</v>
      </c>
      <c r="X140" s="3">
        <f t="shared" si="52"/>
        <v>0</v>
      </c>
      <c r="Y140" s="3">
        <f t="shared" si="53"/>
        <v>1</v>
      </c>
      <c r="Z140" s="5">
        <f t="shared" si="54"/>
        <v>3</v>
      </c>
      <c r="AA140" s="3">
        <f t="shared" si="55"/>
        <v>0</v>
      </c>
      <c r="AB140">
        <f t="shared" si="57"/>
        <v>1</v>
      </c>
      <c r="AC140" s="10">
        <f>IF(E140&gt;0,0.1*E140+0.9*(J140+M140+R140+U140),J140+M140+R140+U140)</f>
        <v>7.0100000000000007</v>
      </c>
      <c r="AD140" s="5">
        <f>IF(AA140=1,AC140,0)</f>
        <v>0</v>
      </c>
      <c r="AE140" s="5">
        <f t="shared" si="56"/>
        <v>0</v>
      </c>
    </row>
    <row r="141" spans="1:31" s="3" customFormat="1" x14ac:dyDescent="0.35">
      <c r="A141" s="3">
        <v>71</v>
      </c>
      <c r="B141" s="3" t="s">
        <v>202</v>
      </c>
      <c r="C141" s="3" t="s">
        <v>203</v>
      </c>
      <c r="D141" s="3">
        <v>151673</v>
      </c>
      <c r="E141" s="4">
        <v>8</v>
      </c>
      <c r="F141" s="3">
        <v>7</v>
      </c>
      <c r="G141" s="3">
        <v>4</v>
      </c>
      <c r="H141" s="3">
        <v>6</v>
      </c>
      <c r="I141" s="3">
        <v>10</v>
      </c>
      <c r="J141" s="9">
        <f t="shared" si="46"/>
        <v>0.67500000000000004</v>
      </c>
      <c r="K141" s="12">
        <v>14</v>
      </c>
      <c r="L141" s="12">
        <v>15</v>
      </c>
      <c r="M141" s="11">
        <f t="shared" si="47"/>
        <v>2.9</v>
      </c>
      <c r="N141" s="3">
        <v>6</v>
      </c>
      <c r="R141" s="9">
        <f t="shared" si="48"/>
        <v>0.15</v>
      </c>
      <c r="S141" s="12">
        <v>12</v>
      </c>
      <c r="T141" s="12">
        <v>5</v>
      </c>
      <c r="U141" s="11">
        <f t="shared" si="49"/>
        <v>1.7</v>
      </c>
      <c r="V141" s="3">
        <f t="shared" si="50"/>
        <v>1</v>
      </c>
      <c r="W141" s="3">
        <f t="shared" si="51"/>
        <v>1</v>
      </c>
      <c r="X141" s="3">
        <f t="shared" si="52"/>
        <v>0</v>
      </c>
      <c r="Y141" s="3">
        <f t="shared" si="53"/>
        <v>1</v>
      </c>
      <c r="Z141" s="5">
        <f t="shared" si="54"/>
        <v>3</v>
      </c>
      <c r="AA141" s="3">
        <f t="shared" si="55"/>
        <v>0</v>
      </c>
      <c r="AB141">
        <f t="shared" si="57"/>
        <v>1</v>
      </c>
      <c r="AC141" s="10">
        <f>IF(E141&gt;0,0.1*E141+0.9*(J141+M141+R141+U141),J141+M141+R141+U141)</f>
        <v>5.6825000000000001</v>
      </c>
      <c r="AD141" s="5">
        <f>IF(AA141=1,AC141,0)</f>
        <v>0</v>
      </c>
      <c r="AE141" s="5">
        <f t="shared" si="56"/>
        <v>0</v>
      </c>
    </row>
    <row r="142" spans="1:31" s="3" customFormat="1" x14ac:dyDescent="0.35">
      <c r="A142" s="3">
        <v>47</v>
      </c>
      <c r="B142" s="3" t="s">
        <v>149</v>
      </c>
      <c r="C142" s="3" t="s">
        <v>150</v>
      </c>
      <c r="D142" s="3">
        <v>151448</v>
      </c>
      <c r="E142" s="4"/>
      <c r="G142" s="3">
        <v>10</v>
      </c>
      <c r="H142" s="3">
        <v>10</v>
      </c>
      <c r="I142" s="3">
        <v>10</v>
      </c>
      <c r="J142" s="9">
        <f t="shared" si="46"/>
        <v>0.75</v>
      </c>
      <c r="K142" s="12">
        <v>20</v>
      </c>
      <c r="L142" s="12">
        <v>2</v>
      </c>
      <c r="M142" s="11">
        <f t="shared" si="47"/>
        <v>2.2000000000000002</v>
      </c>
      <c r="N142" s="3">
        <v>9</v>
      </c>
      <c r="O142" s="3">
        <v>10</v>
      </c>
      <c r="P142" s="3">
        <v>8</v>
      </c>
      <c r="R142" s="9">
        <f t="shared" si="48"/>
        <v>0.67500000000000004</v>
      </c>
      <c r="S142" s="12">
        <v>2</v>
      </c>
      <c r="T142" s="12">
        <v>15</v>
      </c>
      <c r="U142" s="11">
        <f t="shared" si="49"/>
        <v>1.7</v>
      </c>
      <c r="V142" s="3">
        <f t="shared" si="50"/>
        <v>1</v>
      </c>
      <c r="W142" s="3">
        <f t="shared" si="51"/>
        <v>1</v>
      </c>
      <c r="X142" s="3">
        <f t="shared" si="52"/>
        <v>1</v>
      </c>
      <c r="Y142" s="3">
        <f t="shared" si="53"/>
        <v>1</v>
      </c>
      <c r="Z142" s="5">
        <f t="shared" si="54"/>
        <v>4</v>
      </c>
      <c r="AA142" s="3">
        <f t="shared" si="55"/>
        <v>1</v>
      </c>
      <c r="AB142">
        <f t="shared" si="57"/>
        <v>1</v>
      </c>
      <c r="AC142" s="10">
        <f>IF(E142&gt;0,0.1*E142+0.9*(J142+M142+R142+U142),J142+M142+R142+U142)</f>
        <v>5.3250000000000002</v>
      </c>
      <c r="AD142" s="15">
        <f>IF(AA142=1,AC142,0)</f>
        <v>5.3250000000000002</v>
      </c>
      <c r="AE142" s="15">
        <f t="shared" si="56"/>
        <v>5.7880434782608701</v>
      </c>
    </row>
    <row r="143" spans="1:31" s="3" customFormat="1" x14ac:dyDescent="0.35">
      <c r="A143" s="3">
        <v>92</v>
      </c>
      <c r="B143" s="3" t="s">
        <v>251</v>
      </c>
      <c r="C143" s="3" t="s">
        <v>252</v>
      </c>
      <c r="D143" s="3">
        <v>151408</v>
      </c>
      <c r="E143" s="4"/>
      <c r="J143" s="9">
        <f t="shared" si="46"/>
        <v>0</v>
      </c>
      <c r="K143" s="12"/>
      <c r="L143" s="12"/>
      <c r="M143" s="11">
        <f t="shared" si="47"/>
        <v>0</v>
      </c>
      <c r="R143" s="9">
        <f t="shared" si="48"/>
        <v>0</v>
      </c>
      <c r="S143" s="12"/>
      <c r="T143" s="12"/>
      <c r="U143" s="11">
        <f t="shared" si="49"/>
        <v>0</v>
      </c>
      <c r="V143" s="3">
        <f t="shared" si="50"/>
        <v>0</v>
      </c>
      <c r="W143" s="3">
        <f t="shared" si="51"/>
        <v>0</v>
      </c>
      <c r="X143" s="3">
        <f t="shared" si="52"/>
        <v>0</v>
      </c>
      <c r="Y143" s="3">
        <f t="shared" si="53"/>
        <v>0</v>
      </c>
      <c r="Z143" s="5">
        <f t="shared" si="54"/>
        <v>0</v>
      </c>
      <c r="AA143" s="3">
        <f t="shared" si="55"/>
        <v>0</v>
      </c>
      <c r="AB143">
        <f t="shared" si="57"/>
        <v>0</v>
      </c>
      <c r="AC143" s="10">
        <f>IF(E143&gt;0,0.1*E143+0.9*(J143+M143+R143+U143),J143+M143+R143+U143)</f>
        <v>0</v>
      </c>
      <c r="AD143" s="5">
        <f>IF(AA143=1,AC143,0)</f>
        <v>0</v>
      </c>
      <c r="AE143" s="5">
        <f t="shared" si="56"/>
        <v>0</v>
      </c>
    </row>
    <row r="144" spans="1:31" s="3" customFormat="1" x14ac:dyDescent="0.35">
      <c r="A144" s="3">
        <v>62</v>
      </c>
      <c r="B144" s="3" t="s">
        <v>181</v>
      </c>
      <c r="C144" s="3" t="s">
        <v>57</v>
      </c>
      <c r="D144" s="3">
        <v>151433</v>
      </c>
      <c r="E144" s="4"/>
      <c r="F144" s="3">
        <v>9</v>
      </c>
      <c r="G144" s="3">
        <v>7</v>
      </c>
      <c r="H144" s="3">
        <v>10</v>
      </c>
      <c r="I144" s="3">
        <v>10</v>
      </c>
      <c r="J144" s="9">
        <f t="shared" si="46"/>
        <v>0.9</v>
      </c>
      <c r="K144" s="12"/>
      <c r="L144" s="12">
        <v>14</v>
      </c>
      <c r="M144" s="11">
        <f t="shared" si="47"/>
        <v>1.4</v>
      </c>
      <c r="R144" s="9">
        <f t="shared" si="48"/>
        <v>0</v>
      </c>
      <c r="S144" s="12">
        <v>8</v>
      </c>
      <c r="T144" s="12">
        <v>3</v>
      </c>
      <c r="U144" s="11">
        <f t="shared" si="49"/>
        <v>1.1000000000000001</v>
      </c>
      <c r="V144" s="3">
        <f t="shared" si="50"/>
        <v>1</v>
      </c>
      <c r="W144" s="3">
        <f t="shared" si="51"/>
        <v>0</v>
      </c>
      <c r="X144" s="3">
        <f t="shared" si="52"/>
        <v>0</v>
      </c>
      <c r="Y144" s="3">
        <f t="shared" si="53"/>
        <v>0</v>
      </c>
      <c r="Z144" s="5">
        <f t="shared" si="54"/>
        <v>1</v>
      </c>
      <c r="AA144" s="3">
        <f t="shared" si="55"/>
        <v>0</v>
      </c>
      <c r="AB144">
        <f t="shared" si="57"/>
        <v>1</v>
      </c>
      <c r="AC144" s="10">
        <f>IF(E144&gt;0,0.1*E144+0.9*(J144+M144+R144+U144),J144+M144+R144+U144)</f>
        <v>3.4</v>
      </c>
      <c r="AD144" s="5">
        <f>IF(AA144=1,AC144,0)</f>
        <v>0</v>
      </c>
      <c r="AE144" s="5">
        <f t="shared" si="56"/>
        <v>0</v>
      </c>
    </row>
    <row r="145" spans="1:31" s="3" customFormat="1" x14ac:dyDescent="0.35">
      <c r="A145" s="3">
        <v>94</v>
      </c>
      <c r="B145" s="3" t="s">
        <v>257</v>
      </c>
      <c r="C145" s="3" t="s">
        <v>258</v>
      </c>
      <c r="D145" s="3">
        <v>151679</v>
      </c>
      <c r="E145" s="4">
        <v>8</v>
      </c>
      <c r="J145" s="9">
        <f t="shared" si="46"/>
        <v>0</v>
      </c>
      <c r="K145" s="12">
        <v>18</v>
      </c>
      <c r="L145" s="12">
        <v>0</v>
      </c>
      <c r="M145" s="11">
        <f t="shared" si="47"/>
        <v>1.8</v>
      </c>
      <c r="R145" s="9">
        <f t="shared" si="48"/>
        <v>0</v>
      </c>
      <c r="S145" s="12"/>
      <c r="T145" s="12"/>
      <c r="U145" s="11">
        <f t="shared" si="49"/>
        <v>0</v>
      </c>
      <c r="V145" s="3">
        <f t="shared" si="50"/>
        <v>0</v>
      </c>
      <c r="W145" s="3">
        <f t="shared" si="51"/>
        <v>1</v>
      </c>
      <c r="X145" s="3">
        <f t="shared" si="52"/>
        <v>0</v>
      </c>
      <c r="Y145" s="3">
        <f t="shared" si="53"/>
        <v>0</v>
      </c>
      <c r="Z145" s="5">
        <f t="shared" si="54"/>
        <v>1</v>
      </c>
      <c r="AA145" s="3">
        <f t="shared" si="55"/>
        <v>0</v>
      </c>
      <c r="AB145">
        <f t="shared" si="57"/>
        <v>1</v>
      </c>
      <c r="AC145" s="10">
        <f>IF(E145&gt;0,0.1*E145+0.9*(J145+M145+R145+U145),J145+M145+R145+U145)</f>
        <v>2.42</v>
      </c>
      <c r="AD145" s="5">
        <f>IF(AA145=1,AC145,0)</f>
        <v>0</v>
      </c>
      <c r="AE145" s="5">
        <f t="shared" si="56"/>
        <v>0</v>
      </c>
    </row>
    <row r="146" spans="1:31" s="3" customFormat="1" x14ac:dyDescent="0.35">
      <c r="A146" s="3">
        <v>72</v>
      </c>
      <c r="B146" s="3" t="s">
        <v>204</v>
      </c>
      <c r="C146" s="3" t="s">
        <v>205</v>
      </c>
      <c r="D146" s="3">
        <v>151659</v>
      </c>
      <c r="E146" s="4">
        <v>6</v>
      </c>
      <c r="F146" s="3">
        <v>9</v>
      </c>
      <c r="G146" s="3">
        <v>0</v>
      </c>
      <c r="H146" s="3">
        <v>10</v>
      </c>
      <c r="I146" s="3">
        <v>10</v>
      </c>
      <c r="J146" s="9">
        <f t="shared" si="46"/>
        <v>0.72499999999999998</v>
      </c>
      <c r="K146" s="12">
        <v>18</v>
      </c>
      <c r="L146" s="12">
        <v>0</v>
      </c>
      <c r="M146" s="11">
        <f t="shared" si="47"/>
        <v>1.8</v>
      </c>
      <c r="R146" s="9">
        <f t="shared" si="48"/>
        <v>0</v>
      </c>
      <c r="S146" s="12">
        <v>12</v>
      </c>
      <c r="T146" s="12">
        <v>3</v>
      </c>
      <c r="U146" s="11">
        <f t="shared" si="49"/>
        <v>1.5</v>
      </c>
      <c r="V146" s="3">
        <f t="shared" si="50"/>
        <v>1</v>
      </c>
      <c r="W146" s="3">
        <f t="shared" si="51"/>
        <v>1</v>
      </c>
      <c r="X146" s="3">
        <f t="shared" si="52"/>
        <v>0</v>
      </c>
      <c r="Y146" s="3">
        <f t="shared" si="53"/>
        <v>1</v>
      </c>
      <c r="Z146" s="5">
        <f t="shared" si="54"/>
        <v>3</v>
      </c>
      <c r="AA146" s="3">
        <f t="shared" si="55"/>
        <v>0</v>
      </c>
      <c r="AB146">
        <f t="shared" si="57"/>
        <v>1</v>
      </c>
      <c r="AC146" s="10">
        <f>IF(E146&gt;0,0.1*E146+0.9*(J146+M146+R146+U146),J146+M146+R146+U146)</f>
        <v>4.2225000000000001</v>
      </c>
      <c r="AD146" s="5">
        <f>IF(AA146=1,AC146,0)</f>
        <v>0</v>
      </c>
      <c r="AE146" s="5">
        <f t="shared" si="56"/>
        <v>0</v>
      </c>
    </row>
    <row r="147" spans="1:31" s="3" customFormat="1" x14ac:dyDescent="0.35">
      <c r="A147" s="3">
        <v>61</v>
      </c>
      <c r="B147" s="3" t="s">
        <v>179</v>
      </c>
      <c r="C147" s="3" t="s">
        <v>180</v>
      </c>
      <c r="D147" s="3">
        <v>151613</v>
      </c>
      <c r="E147" s="4"/>
      <c r="F147" s="3">
        <v>10</v>
      </c>
      <c r="H147" s="3">
        <v>10</v>
      </c>
      <c r="I147" s="3">
        <v>10</v>
      </c>
      <c r="J147" s="9">
        <f t="shared" si="46"/>
        <v>0.75</v>
      </c>
      <c r="K147" s="12">
        <v>20</v>
      </c>
      <c r="L147" s="12">
        <v>7</v>
      </c>
      <c r="M147" s="11">
        <f t="shared" si="47"/>
        <v>2.7</v>
      </c>
      <c r="R147" s="9">
        <f t="shared" si="48"/>
        <v>0</v>
      </c>
      <c r="S147" s="12"/>
      <c r="T147" s="12"/>
      <c r="U147" s="11">
        <f t="shared" si="49"/>
        <v>0</v>
      </c>
      <c r="V147" s="3">
        <f t="shared" si="50"/>
        <v>1</v>
      </c>
      <c r="W147" s="3">
        <f t="shared" si="51"/>
        <v>1</v>
      </c>
      <c r="X147" s="3">
        <f t="shared" si="52"/>
        <v>0</v>
      </c>
      <c r="Y147" s="3">
        <f t="shared" si="53"/>
        <v>0</v>
      </c>
      <c r="Z147" s="5">
        <f t="shared" si="54"/>
        <v>2</v>
      </c>
      <c r="AA147" s="3">
        <f t="shared" si="55"/>
        <v>0</v>
      </c>
      <c r="AB147">
        <f t="shared" si="57"/>
        <v>1</v>
      </c>
      <c r="AC147" s="10">
        <f>IF(E147&gt;0,0.1*E147+0.9*(J147+M147+R147+U147),J147+M147+R147+U147)</f>
        <v>3.45</v>
      </c>
      <c r="AD147" s="5">
        <f>IF(AA147=1,AC147,0)</f>
        <v>0</v>
      </c>
      <c r="AE147" s="5">
        <f t="shared" si="56"/>
        <v>0</v>
      </c>
    </row>
    <row r="148" spans="1:31" s="3" customFormat="1" x14ac:dyDescent="0.35">
      <c r="A148" s="3">
        <v>10</v>
      </c>
      <c r="B148" s="3" t="s">
        <v>36</v>
      </c>
      <c r="C148" s="3" t="s">
        <v>37</v>
      </c>
      <c r="D148" s="3">
        <v>151569</v>
      </c>
      <c r="E148" s="4"/>
      <c r="F148" s="3">
        <v>10</v>
      </c>
      <c r="G148" s="3">
        <v>10</v>
      </c>
      <c r="H148" s="3">
        <v>10</v>
      </c>
      <c r="I148" s="3">
        <v>10</v>
      </c>
      <c r="J148" s="9">
        <f t="shared" si="46"/>
        <v>1</v>
      </c>
      <c r="K148" s="12"/>
      <c r="L148" s="12"/>
      <c r="M148" s="11">
        <f t="shared" si="47"/>
        <v>0</v>
      </c>
      <c r="N148" s="3">
        <v>10</v>
      </c>
      <c r="O148" s="3">
        <v>2</v>
      </c>
      <c r="Q148" s="3">
        <v>10</v>
      </c>
      <c r="R148" s="9">
        <f t="shared" si="48"/>
        <v>0.55000000000000004</v>
      </c>
      <c r="S148" s="12"/>
      <c r="T148" s="12"/>
      <c r="U148" s="11">
        <f t="shared" si="49"/>
        <v>0</v>
      </c>
      <c r="V148" s="3">
        <f t="shared" si="50"/>
        <v>1</v>
      </c>
      <c r="W148" s="3">
        <f t="shared" si="51"/>
        <v>0</v>
      </c>
      <c r="X148" s="3">
        <f t="shared" si="52"/>
        <v>1</v>
      </c>
      <c r="Y148" s="3">
        <f t="shared" si="53"/>
        <v>0</v>
      </c>
      <c r="Z148" s="5">
        <f t="shared" si="54"/>
        <v>2</v>
      </c>
      <c r="AA148" s="3">
        <f t="shared" si="55"/>
        <v>0</v>
      </c>
      <c r="AB148">
        <f t="shared" si="57"/>
        <v>1</v>
      </c>
      <c r="AC148" s="10">
        <f>IF(E148&gt;0,0.1*E148+0.9*(J148+M148+R148+U148),J148+M148+R148+U148)</f>
        <v>1.55</v>
      </c>
      <c r="AD148" s="5">
        <f>IF(AA148=1,AC148,0)</f>
        <v>0</v>
      </c>
      <c r="AE148" s="5">
        <f t="shared" si="56"/>
        <v>0</v>
      </c>
    </row>
    <row r="149" spans="1:31" s="3" customFormat="1" x14ac:dyDescent="0.35">
      <c r="A149" s="3">
        <v>27</v>
      </c>
      <c r="B149" s="3" t="s">
        <v>92</v>
      </c>
      <c r="C149" s="3" t="s">
        <v>93</v>
      </c>
      <c r="D149" s="3">
        <v>151624</v>
      </c>
      <c r="E149" s="4"/>
      <c r="F149" s="3">
        <v>9</v>
      </c>
      <c r="G149" s="3">
        <v>10</v>
      </c>
      <c r="H149" s="3">
        <v>10</v>
      </c>
      <c r="I149" s="3">
        <v>7.5</v>
      </c>
      <c r="J149" s="9">
        <f t="shared" si="46"/>
        <v>0.91249999999999998</v>
      </c>
      <c r="K149" s="12"/>
      <c r="L149" s="12"/>
      <c r="M149" s="11">
        <f t="shared" si="47"/>
        <v>0</v>
      </c>
      <c r="N149" s="3">
        <v>10</v>
      </c>
      <c r="O149" s="3">
        <v>9</v>
      </c>
      <c r="P149" s="3">
        <v>10</v>
      </c>
      <c r="Q149" s="3">
        <v>9</v>
      </c>
      <c r="R149" s="9">
        <f t="shared" si="48"/>
        <v>0.95</v>
      </c>
      <c r="S149" s="12">
        <v>18</v>
      </c>
      <c r="T149" s="12">
        <v>10</v>
      </c>
      <c r="U149" s="11">
        <f t="shared" si="49"/>
        <v>2.8</v>
      </c>
      <c r="V149" s="3">
        <f t="shared" si="50"/>
        <v>1</v>
      </c>
      <c r="W149" s="3">
        <f t="shared" si="51"/>
        <v>0</v>
      </c>
      <c r="X149" s="3">
        <f t="shared" si="52"/>
        <v>1</v>
      </c>
      <c r="Y149" s="3">
        <f t="shared" si="53"/>
        <v>1</v>
      </c>
      <c r="Z149" s="5">
        <f t="shared" si="54"/>
        <v>3</v>
      </c>
      <c r="AA149" s="3">
        <f t="shared" si="55"/>
        <v>0</v>
      </c>
      <c r="AB149">
        <f t="shared" si="57"/>
        <v>1</v>
      </c>
      <c r="AC149" s="10">
        <f>IF(E149&gt;0,0.1*E149+0.9*(J149+M149+R149+U149),J149+M149+R149+U149)</f>
        <v>4.6624999999999996</v>
      </c>
      <c r="AD149" s="5">
        <f>IF(AA149=1,AC149,0)</f>
        <v>0</v>
      </c>
      <c r="AE149" s="5">
        <f t="shared" si="56"/>
        <v>0</v>
      </c>
    </row>
    <row r="150" spans="1:31" s="3" customFormat="1" x14ac:dyDescent="0.35">
      <c r="A150">
        <v>8</v>
      </c>
      <c r="B150" t="s">
        <v>28</v>
      </c>
      <c r="C150" t="s">
        <v>29</v>
      </c>
      <c r="D150">
        <v>151675</v>
      </c>
      <c r="E150" s="4">
        <v>8</v>
      </c>
      <c r="F150">
        <v>10</v>
      </c>
      <c r="G150">
        <v>10</v>
      </c>
      <c r="H150">
        <v>10</v>
      </c>
      <c r="I150"/>
      <c r="J150" s="8">
        <f t="shared" si="46"/>
        <v>0.75</v>
      </c>
      <c r="K150" s="12">
        <v>14</v>
      </c>
      <c r="L150" s="12">
        <v>2</v>
      </c>
      <c r="M150" s="11">
        <f t="shared" si="47"/>
        <v>1.6</v>
      </c>
      <c r="N150"/>
      <c r="O150"/>
      <c r="P150"/>
      <c r="Q150"/>
      <c r="R150" s="8">
        <f t="shared" si="48"/>
        <v>0</v>
      </c>
      <c r="S150" s="12">
        <v>6</v>
      </c>
      <c r="T150" s="12"/>
      <c r="U150" s="11">
        <f t="shared" si="49"/>
        <v>0.6</v>
      </c>
      <c r="V150">
        <f t="shared" si="50"/>
        <v>1</v>
      </c>
      <c r="W150">
        <f t="shared" si="51"/>
        <v>1</v>
      </c>
      <c r="X150">
        <f t="shared" si="52"/>
        <v>0</v>
      </c>
      <c r="Y150">
        <f t="shared" si="53"/>
        <v>0</v>
      </c>
      <c r="Z150" s="6">
        <f t="shared" si="54"/>
        <v>2</v>
      </c>
      <c r="AA150">
        <f t="shared" si="55"/>
        <v>0</v>
      </c>
      <c r="AB150">
        <f t="shared" si="57"/>
        <v>1</v>
      </c>
      <c r="AC150" s="10">
        <f>IF(E150&gt;0,0.1*E150+0.9*(J150+M150+R150+U150),J150+M150+R150+U150)</f>
        <v>3.4550000000000001</v>
      </c>
      <c r="AD150" s="6">
        <f>IF(AA150=1,AC150,0)</f>
        <v>0</v>
      </c>
      <c r="AE150" s="6">
        <f t="shared" si="56"/>
        <v>0</v>
      </c>
    </row>
    <row r="151" spans="1:31" s="3" customFormat="1" x14ac:dyDescent="0.35">
      <c r="A151">
        <v>8</v>
      </c>
      <c r="B151" t="s">
        <v>30</v>
      </c>
      <c r="C151" t="s">
        <v>31</v>
      </c>
      <c r="D151">
        <v>151663</v>
      </c>
      <c r="E151" s="4">
        <v>10</v>
      </c>
      <c r="F151">
        <v>10</v>
      </c>
      <c r="G151">
        <v>10</v>
      </c>
      <c r="H151">
        <v>10</v>
      </c>
      <c r="I151"/>
      <c r="J151" s="8">
        <f t="shared" si="46"/>
        <v>0.75</v>
      </c>
      <c r="K151" s="12">
        <v>20</v>
      </c>
      <c r="L151" s="12">
        <v>2</v>
      </c>
      <c r="M151" s="11">
        <f t="shared" si="47"/>
        <v>2.2000000000000002</v>
      </c>
      <c r="N151"/>
      <c r="O151"/>
      <c r="P151"/>
      <c r="Q151"/>
      <c r="R151" s="8">
        <f t="shared" si="48"/>
        <v>0</v>
      </c>
      <c r="S151" s="12">
        <v>4</v>
      </c>
      <c r="T151" s="12"/>
      <c r="U151" s="11">
        <f t="shared" si="49"/>
        <v>0.4</v>
      </c>
      <c r="V151">
        <f t="shared" si="50"/>
        <v>1</v>
      </c>
      <c r="W151">
        <f t="shared" si="51"/>
        <v>1</v>
      </c>
      <c r="X151">
        <f t="shared" si="52"/>
        <v>0</v>
      </c>
      <c r="Y151">
        <f t="shared" si="53"/>
        <v>0</v>
      </c>
      <c r="Z151" s="6">
        <f t="shared" si="54"/>
        <v>2</v>
      </c>
      <c r="AA151">
        <f t="shared" si="55"/>
        <v>0</v>
      </c>
      <c r="AB151">
        <f t="shared" si="57"/>
        <v>1</v>
      </c>
      <c r="AC151" s="10">
        <f>IF(E151&gt;0,0.1*E151+0.9*(J151+M151+R151+U151),J151+M151+R151+U151)</f>
        <v>4.0150000000000006</v>
      </c>
      <c r="AD151" s="6">
        <f>IF(AA151=1,AC151,0)</f>
        <v>0</v>
      </c>
      <c r="AE151" s="6">
        <f t="shared" si="56"/>
        <v>0</v>
      </c>
    </row>
    <row r="152" spans="1:31" s="3" customFormat="1" x14ac:dyDescent="0.35">
      <c r="A152" s="3">
        <v>14</v>
      </c>
      <c r="B152" s="3" t="s">
        <v>50</v>
      </c>
      <c r="C152" s="3" t="s">
        <v>51</v>
      </c>
      <c r="D152" s="3">
        <v>151203</v>
      </c>
      <c r="E152" s="4"/>
      <c r="F152" s="3">
        <v>9</v>
      </c>
      <c r="H152" s="3">
        <v>9</v>
      </c>
      <c r="I152" s="3">
        <v>7.5</v>
      </c>
      <c r="J152" s="9">
        <f t="shared" si="46"/>
        <v>0.63749999999999996</v>
      </c>
      <c r="K152" s="12"/>
      <c r="L152" s="12"/>
      <c r="M152" s="11">
        <f t="shared" si="47"/>
        <v>0</v>
      </c>
      <c r="R152" s="9">
        <f t="shared" si="48"/>
        <v>0</v>
      </c>
      <c r="S152" s="12"/>
      <c r="T152" s="12"/>
      <c r="U152" s="11">
        <f t="shared" si="49"/>
        <v>0</v>
      </c>
      <c r="V152" s="3">
        <f t="shared" si="50"/>
        <v>1</v>
      </c>
      <c r="W152" s="3">
        <f t="shared" si="51"/>
        <v>0</v>
      </c>
      <c r="X152" s="3">
        <f t="shared" si="52"/>
        <v>0</v>
      </c>
      <c r="Y152" s="3">
        <f t="shared" si="53"/>
        <v>0</v>
      </c>
      <c r="Z152" s="5">
        <f t="shared" si="54"/>
        <v>1</v>
      </c>
      <c r="AA152" s="3">
        <f t="shared" si="55"/>
        <v>0</v>
      </c>
      <c r="AB152">
        <f t="shared" si="57"/>
        <v>1</v>
      </c>
      <c r="AC152" s="10">
        <f>IF(E152&gt;0,0.1*E152+0.9*(J152+M152+R152+U152),J152+M152+R152+U152)</f>
        <v>0.63749999999999996</v>
      </c>
      <c r="AD152" s="5">
        <f>IF(AA152=1,AC152,0)</f>
        <v>0</v>
      </c>
      <c r="AE152" s="5">
        <f t="shared" si="56"/>
        <v>0</v>
      </c>
    </row>
    <row r="153" spans="1:31" x14ac:dyDescent="0.35">
      <c r="A153" s="3">
        <v>95</v>
      </c>
      <c r="B153" s="3" t="s">
        <v>259</v>
      </c>
      <c r="C153" s="3" t="s">
        <v>260</v>
      </c>
      <c r="D153" s="3">
        <v>151582</v>
      </c>
      <c r="F153" s="3">
        <v>10</v>
      </c>
      <c r="G153" s="3">
        <v>9</v>
      </c>
      <c r="H153" s="3">
        <v>10</v>
      </c>
      <c r="I153" s="3">
        <v>10</v>
      </c>
      <c r="J153" s="9">
        <f t="shared" si="46"/>
        <v>0.97499999999999998</v>
      </c>
      <c r="M153" s="11">
        <f t="shared" si="47"/>
        <v>0</v>
      </c>
      <c r="N153" s="3">
        <v>10</v>
      </c>
      <c r="O153" s="3">
        <v>10</v>
      </c>
      <c r="P153" s="3">
        <v>10</v>
      </c>
      <c r="Q153" s="3"/>
      <c r="R153" s="9">
        <f t="shared" si="48"/>
        <v>0.75</v>
      </c>
      <c r="S153" s="12">
        <v>7</v>
      </c>
      <c r="T153" s="12">
        <v>8</v>
      </c>
      <c r="U153" s="11">
        <f t="shared" si="49"/>
        <v>1.5</v>
      </c>
      <c r="V153" s="3">
        <f t="shared" si="50"/>
        <v>1</v>
      </c>
      <c r="W153" s="3">
        <f t="shared" si="51"/>
        <v>0</v>
      </c>
      <c r="X153" s="3">
        <f t="shared" si="52"/>
        <v>1</v>
      </c>
      <c r="Y153" s="3">
        <f t="shared" si="53"/>
        <v>1</v>
      </c>
      <c r="Z153" s="5">
        <f t="shared" si="54"/>
        <v>3</v>
      </c>
      <c r="AA153" s="3">
        <f t="shared" si="55"/>
        <v>0</v>
      </c>
      <c r="AB153">
        <f t="shared" si="57"/>
        <v>1</v>
      </c>
      <c r="AC153" s="10">
        <f>IF(E153&gt;0,0.1*E153+0.9*(J153+M153+R153+U153),J153+M153+R153+U153)</f>
        <v>3.2250000000000001</v>
      </c>
      <c r="AD153" s="5">
        <f>IF(AA153=1,AC153,0)</f>
        <v>0</v>
      </c>
      <c r="AE153" s="5">
        <f t="shared" si="56"/>
        <v>0</v>
      </c>
    </row>
    <row r="154" spans="1:31" x14ac:dyDescent="0.35">
      <c r="A154" s="3">
        <v>47</v>
      </c>
      <c r="B154" s="3" t="s">
        <v>147</v>
      </c>
      <c r="C154" s="3" t="s">
        <v>148</v>
      </c>
      <c r="D154" s="3">
        <v>151432</v>
      </c>
      <c r="F154" s="3"/>
      <c r="G154" s="3">
        <v>10</v>
      </c>
      <c r="H154" s="3">
        <v>10</v>
      </c>
      <c r="I154" s="3">
        <v>10</v>
      </c>
      <c r="J154" s="9">
        <f t="shared" si="46"/>
        <v>0.75</v>
      </c>
      <c r="K154" s="12">
        <v>20</v>
      </c>
      <c r="L154" s="12">
        <v>1</v>
      </c>
      <c r="M154" s="11">
        <f t="shared" si="47"/>
        <v>2.1</v>
      </c>
      <c r="N154" s="3">
        <v>9</v>
      </c>
      <c r="O154" s="3">
        <v>10</v>
      </c>
      <c r="P154" s="3">
        <v>8</v>
      </c>
      <c r="Q154" s="3"/>
      <c r="R154" s="9">
        <f t="shared" si="48"/>
        <v>0.67500000000000004</v>
      </c>
      <c r="S154" s="12">
        <v>9</v>
      </c>
      <c r="T154" s="12">
        <v>15</v>
      </c>
      <c r="U154" s="11">
        <f t="shared" si="49"/>
        <v>2.4</v>
      </c>
      <c r="V154" s="3">
        <f t="shared" si="50"/>
        <v>1</v>
      </c>
      <c r="W154" s="3">
        <f t="shared" si="51"/>
        <v>1</v>
      </c>
      <c r="X154" s="3">
        <f t="shared" si="52"/>
        <v>1</v>
      </c>
      <c r="Y154" s="3">
        <f t="shared" si="53"/>
        <v>1</v>
      </c>
      <c r="Z154" s="5">
        <f t="shared" si="54"/>
        <v>4</v>
      </c>
      <c r="AA154" s="3">
        <f t="shared" si="55"/>
        <v>1</v>
      </c>
      <c r="AB154">
        <f t="shared" si="57"/>
        <v>1</v>
      </c>
      <c r="AC154" s="10">
        <f>IF(E154&gt;0,0.1*E154+0.9*(J154+M154+R154+U154),J154+M154+R154+U154)</f>
        <v>5.9250000000000007</v>
      </c>
      <c r="AD154" s="15">
        <f>IF(AA154=1,AC154,0)</f>
        <v>5.9250000000000007</v>
      </c>
      <c r="AE154" s="15">
        <f t="shared" si="56"/>
        <v>6.4402173913043494</v>
      </c>
    </row>
    <row r="156" spans="1:31" x14ac:dyDescent="0.35">
      <c r="D156" s="1"/>
      <c r="E156" s="4" t="s">
        <v>0</v>
      </c>
      <c r="F156" s="2">
        <v>151484</v>
      </c>
      <c r="G156" s="2">
        <v>7.5</v>
      </c>
      <c r="H156" s="2" t="s">
        <v>1</v>
      </c>
      <c r="I156" s="2"/>
      <c r="J156" s="2"/>
      <c r="K156" s="13">
        <v>7.5</v>
      </c>
      <c r="L156" s="13"/>
      <c r="N156" s="2"/>
    </row>
  </sheetData>
  <sortState ref="A5:AD154">
    <sortCondition ref="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2021-03-01T12:22:48Z</dcterms:created>
  <dcterms:modified xsi:type="dcterms:W3CDTF">2021-08-01T09:04:12Z</dcterms:modified>
</cp:coreProperties>
</file>