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8250" yWindow="435" windowWidth="23250" windowHeight="9855"/>
  </bookViews>
  <sheets>
    <sheet name="άσκηση" sheetId="2" r:id="rId1"/>
  </sheets>
  <calcPr calcId="124519"/>
</workbook>
</file>

<file path=xl/calcChain.xml><?xml version="1.0" encoding="utf-8"?>
<calcChain xmlns="http://schemas.openxmlformats.org/spreadsheetml/2006/main">
  <c r="G125" i="2"/>
  <c r="H125"/>
  <c r="I125"/>
  <c r="F125"/>
  <c r="F126"/>
  <c r="F127"/>
  <c r="F128"/>
  <c r="AA110"/>
  <c r="AA111"/>
  <c r="AA112"/>
  <c r="AA109"/>
  <c r="Z110"/>
  <c r="Z111"/>
  <c r="Z112"/>
  <c r="Z109"/>
  <c r="F110"/>
  <c r="G88"/>
  <c r="G89"/>
  <c r="G90"/>
  <c r="G91"/>
  <c r="G92"/>
  <c r="G93"/>
  <c r="G94"/>
  <c r="G95"/>
  <c r="G96"/>
  <c r="G97"/>
  <c r="G98"/>
  <c r="G87"/>
  <c r="F89"/>
  <c r="F90"/>
  <c r="F91"/>
  <c r="F92"/>
  <c r="F93"/>
  <c r="F94"/>
  <c r="F95"/>
  <c r="F96"/>
  <c r="F97"/>
  <c r="F98"/>
  <c r="F88"/>
  <c r="Y88"/>
  <c r="Y89"/>
  <c r="Y90"/>
  <c r="Y91"/>
  <c r="Y92"/>
  <c r="Y93"/>
  <c r="Y94"/>
  <c r="Y95"/>
  <c r="Y96"/>
  <c r="Y97"/>
  <c r="Y98"/>
  <c r="Y87"/>
  <c r="X88"/>
  <c r="X89"/>
  <c r="X90"/>
  <c r="X91"/>
  <c r="X92"/>
  <c r="X93"/>
  <c r="X94"/>
  <c r="X95"/>
  <c r="X96"/>
  <c r="X97"/>
  <c r="X98"/>
  <c r="X87"/>
  <c r="W88"/>
  <c r="W89"/>
  <c r="W90"/>
  <c r="W91"/>
  <c r="W92"/>
  <c r="W93"/>
  <c r="W94"/>
  <c r="W95"/>
  <c r="W96"/>
  <c r="W97"/>
  <c r="W98"/>
  <c r="W87"/>
  <c r="V88"/>
  <c r="V89"/>
  <c r="V90"/>
  <c r="V91"/>
  <c r="V92"/>
  <c r="V93"/>
  <c r="V94"/>
  <c r="V95"/>
  <c r="V96"/>
  <c r="V97"/>
  <c r="V98"/>
  <c r="V87"/>
  <c r="U88"/>
  <c r="U89"/>
  <c r="U90"/>
  <c r="U91"/>
  <c r="U92"/>
  <c r="U93"/>
  <c r="U94"/>
  <c r="U95"/>
  <c r="U96"/>
  <c r="U97"/>
  <c r="U98"/>
  <c r="U87"/>
  <c r="T88"/>
  <c r="T89"/>
  <c r="T90"/>
  <c r="T91"/>
  <c r="T92"/>
  <c r="T93"/>
  <c r="T94"/>
  <c r="T95"/>
  <c r="T96"/>
  <c r="T97"/>
  <c r="T98"/>
  <c r="T87"/>
  <c r="S88"/>
  <c r="S89"/>
  <c r="S90"/>
  <c r="S91"/>
  <c r="S92"/>
  <c r="S93"/>
  <c r="S94"/>
  <c r="S95"/>
  <c r="S96"/>
  <c r="S97"/>
  <c r="S98"/>
  <c r="S87"/>
  <c r="R88"/>
  <c r="R89"/>
  <c r="R90"/>
  <c r="R91"/>
  <c r="R92"/>
  <c r="R93"/>
  <c r="R94"/>
  <c r="R95"/>
  <c r="R96"/>
  <c r="R97"/>
  <c r="R98"/>
  <c r="R87"/>
  <c r="Q88"/>
  <c r="Q89"/>
  <c r="Q90"/>
  <c r="Q91"/>
  <c r="Q92"/>
  <c r="Q93"/>
  <c r="Q94"/>
  <c r="Q95"/>
  <c r="Q96"/>
  <c r="Q97"/>
  <c r="Q98"/>
  <c r="Q87"/>
  <c r="P88"/>
  <c r="P89"/>
  <c r="P90"/>
  <c r="P91"/>
  <c r="P92"/>
  <c r="P93"/>
  <c r="P94"/>
  <c r="P95"/>
  <c r="P96"/>
  <c r="P97"/>
  <c r="P98"/>
  <c r="P87"/>
  <c r="O88"/>
  <c r="O89"/>
  <c r="O90"/>
  <c r="O91"/>
  <c r="O92"/>
  <c r="O93"/>
  <c r="O94"/>
  <c r="O95"/>
  <c r="O96"/>
  <c r="O97"/>
  <c r="O98"/>
  <c r="O87"/>
  <c r="N88"/>
  <c r="N89"/>
  <c r="N90"/>
  <c r="N91"/>
  <c r="N92"/>
  <c r="N93"/>
  <c r="N94"/>
  <c r="N95"/>
  <c r="N96"/>
  <c r="N97"/>
  <c r="N98"/>
  <c r="N87"/>
  <c r="M88"/>
  <c r="M89"/>
  <c r="M90"/>
  <c r="M91"/>
  <c r="M92"/>
  <c r="M93"/>
  <c r="M94"/>
  <c r="M95"/>
  <c r="M96"/>
  <c r="M97"/>
  <c r="M98"/>
  <c r="M87"/>
  <c r="L88"/>
  <c r="L89"/>
  <c r="L90"/>
  <c r="L91"/>
  <c r="L92"/>
  <c r="L93"/>
  <c r="L94"/>
  <c r="L95"/>
  <c r="L96"/>
  <c r="L97"/>
  <c r="L98"/>
  <c r="L87"/>
  <c r="K88"/>
  <c r="K89"/>
  <c r="K90"/>
  <c r="K91"/>
  <c r="K92"/>
  <c r="K93"/>
  <c r="K94"/>
  <c r="K95"/>
  <c r="K96"/>
  <c r="K97"/>
  <c r="K98"/>
  <c r="K87"/>
  <c r="J88"/>
  <c r="J89"/>
  <c r="J90"/>
  <c r="J91"/>
  <c r="J92"/>
  <c r="J93"/>
  <c r="J94"/>
  <c r="J95"/>
  <c r="J96"/>
  <c r="J97"/>
  <c r="J98"/>
  <c r="J87"/>
  <c r="I88"/>
  <c r="I89"/>
  <c r="I90"/>
  <c r="I91"/>
  <c r="I92"/>
  <c r="I93"/>
  <c r="I94"/>
  <c r="I95"/>
  <c r="I96"/>
  <c r="I97"/>
  <c r="I98"/>
  <c r="I87"/>
  <c r="H88"/>
  <c r="H89"/>
  <c r="H90"/>
  <c r="H91"/>
  <c r="H92"/>
  <c r="H93"/>
  <c r="H94"/>
  <c r="H95"/>
  <c r="H96"/>
  <c r="H97"/>
  <c r="H98"/>
  <c r="H87"/>
  <c r="F87"/>
  <c r="B84" l="1"/>
  <c r="F109" l="1"/>
  <c r="F111"/>
  <c r="I109"/>
  <c r="O110"/>
  <c r="V109"/>
  <c r="X110"/>
  <c r="J110"/>
  <c r="L109"/>
  <c r="M110"/>
  <c r="F112"/>
  <c r="H110"/>
  <c r="N111"/>
  <c r="U110"/>
  <c r="V111"/>
  <c r="W109"/>
  <c r="G112"/>
  <c r="H109"/>
  <c r="J111"/>
  <c r="K110"/>
  <c r="O112"/>
  <c r="P110"/>
  <c r="R111"/>
  <c r="T110"/>
  <c r="Y112"/>
  <c r="Y111"/>
  <c r="Y109"/>
  <c r="Y110"/>
  <c r="X112"/>
  <c r="X109"/>
  <c r="X111"/>
  <c r="W112"/>
  <c r="W110"/>
  <c r="W111"/>
  <c r="V112"/>
  <c r="V110"/>
  <c r="U112"/>
  <c r="U111"/>
  <c r="U109"/>
  <c r="T109"/>
  <c r="T112"/>
  <c r="T111"/>
  <c r="S112"/>
  <c r="S110"/>
  <c r="S109"/>
  <c r="S111"/>
  <c r="R110"/>
  <c r="R112"/>
  <c r="R109"/>
  <c r="Q112"/>
  <c r="Q109"/>
  <c r="Q111"/>
  <c r="Q110"/>
  <c r="P109"/>
  <c r="P112"/>
  <c r="P111"/>
  <c r="O109"/>
  <c r="O111"/>
  <c r="N112"/>
  <c r="N109"/>
  <c r="N110"/>
  <c r="M112"/>
  <c r="M111"/>
  <c r="M109"/>
  <c r="L110"/>
  <c r="L111"/>
  <c r="L112"/>
  <c r="K109"/>
  <c r="K112"/>
  <c r="K111"/>
  <c r="J109"/>
  <c r="J112"/>
  <c r="I111"/>
  <c r="I112"/>
  <c r="I110"/>
  <c r="H111"/>
  <c r="H112"/>
  <c r="G109"/>
  <c r="G110"/>
  <c r="G111"/>
  <c r="C126" l="1"/>
  <c r="D126"/>
  <c r="C128"/>
  <c r="C127"/>
  <c r="D125"/>
  <c r="D127"/>
  <c r="D128"/>
  <c r="C125"/>
  <c r="R126" l="1"/>
  <c r="T126"/>
  <c r="T127"/>
  <c r="W127"/>
  <c r="Q125"/>
  <c r="S127"/>
  <c r="O125"/>
  <c r="S126"/>
  <c r="W128"/>
  <c r="R125"/>
  <c r="Y126"/>
  <c r="U126"/>
  <c r="M126"/>
  <c r="N125"/>
  <c r="S125"/>
  <c r="Q127"/>
  <c r="X125"/>
  <c r="X128"/>
  <c r="Y125"/>
  <c r="T128"/>
  <c r="P126"/>
  <c r="O128"/>
  <c r="V126"/>
  <c r="M127"/>
  <c r="P128"/>
  <c r="W126"/>
  <c r="U125"/>
  <c r="S128"/>
  <c r="U128"/>
  <c r="X126"/>
  <c r="V125"/>
  <c r="O126"/>
  <c r="R127"/>
  <c r="W125"/>
  <c r="O127"/>
  <c r="R128"/>
  <c r="U127"/>
  <c r="V128"/>
  <c r="Y127"/>
  <c r="N127"/>
  <c r="X127"/>
  <c r="P127"/>
  <c r="Y128"/>
  <c r="V127"/>
  <c r="M128"/>
  <c r="N126"/>
  <c r="M125"/>
  <c r="N128"/>
  <c r="Q128"/>
  <c r="P125"/>
  <c r="Q126"/>
  <c r="T125"/>
  <c r="L126"/>
  <c r="K126"/>
  <c r="H126"/>
  <c r="J126"/>
  <c r="G126"/>
  <c r="I126"/>
  <c r="K125"/>
  <c r="G128"/>
  <c r="H128"/>
  <c r="K127"/>
  <c r="L128"/>
  <c r="J127"/>
  <c r="K128"/>
  <c r="L127"/>
  <c r="G127"/>
  <c r="I127"/>
  <c r="H127"/>
  <c r="I128"/>
  <c r="J128"/>
  <c r="L125"/>
  <c r="J125"/>
</calcChain>
</file>

<file path=xl/sharedStrings.xml><?xml version="1.0" encoding="utf-8"?>
<sst xmlns="http://schemas.openxmlformats.org/spreadsheetml/2006/main" count="351" uniqueCount="110">
  <si>
    <t>January</t>
  </si>
  <si>
    <t>February</t>
  </si>
  <si>
    <t xml:space="preserve">March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</si>
  <si>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</si>
  <si>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</si>
  <si>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</si>
  <si>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</si>
  <si>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</si>
  <si>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</si>
  <si>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</si>
  <si>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</si>
  <si>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</si>
  <si>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</si>
  <si>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Month / Q</t>
  </si>
  <si>
    <t>Year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</si>
  <si>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</si>
  <si>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</si>
  <si>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</si>
  <si>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</si>
  <si>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</si>
  <si>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</si>
  <si>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</si>
  <si>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</si>
  <si>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</si>
  <si>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</si>
  <si>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</si>
  <si>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Hydrological Year</t>
  </si>
  <si>
    <t>Oct-Dec</t>
  </si>
  <si>
    <t>Oct-Mar</t>
  </si>
  <si>
    <t>Oct-Jun</t>
  </si>
  <si>
    <t>Oct-Sep</t>
  </si>
  <si>
    <t>3μηνο</t>
  </si>
  <si>
    <t>6μηνο</t>
  </si>
  <si>
    <t>9μηνο</t>
  </si>
  <si>
    <t>12μηνο</t>
  </si>
  <si>
    <t>1st reference period</t>
  </si>
  <si>
    <t>2nd reference period</t>
  </si>
  <si>
    <t>3rd reference period</t>
  </si>
  <si>
    <t>4rth reference period</t>
  </si>
  <si>
    <t>ΜΕΣΕΣ ΜΗΝΙΑΙΕΣ ΠΑΡΟΧΕΣ ΠΟΤΑΜΟΥ ΕΒΡΟΥ ΣΤΗ ΘΕΣΗ ΠΥΘΙΟ</t>
  </si>
  <si>
    <t>Days</t>
  </si>
  <si>
    <t>Ήπια ξηρασία</t>
  </si>
  <si>
    <t>Χωρίς ξηρασία</t>
  </si>
  <si>
    <t>Μέτρια ξηρασία</t>
  </si>
  <si>
    <t>ΑΣΚΗΣΗ ΣΤΗΝ ΥΔΡΟΛΟΓΙΚΗ ΞΗΡΑΣΙΑ: ΚΑΤΑΤΑΞΗ ΤΗΣ ΥΔΡΟΛΟΓΙΚΗΣ ΞΗΡΑΣΙΑΣ  ΜΕ ΤΗ ΧΡΗΣΗ ΤΟΥ ΑΛΓΕΒΡΙΚΟΥ ΔΕΙΚΤΗ ΥΔΡΟΛΟΓΙΚΗΣ ΞΗΡΑΣΙΑΣ SDI, ΓΙΑ ΟΡΙΣΜΕΝΕΣ ΠΕΡΙΟΔΟΥΣ ΑΝΑΦΟΡΑΣ ΕΝΤΟΣ ΤΟΥ ΥΔΡΟΛΟΓΙΚΟΥ ΕΤΟΥΣ</t>
  </si>
  <si>
    <t>,</t>
  </si>
  <si>
    <t>ο μέσος όρος και η τυπική απόκλιση για κάθε περίοδο αναφοράς</t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</si>
  <si>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όπου 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</si>
  <si>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Να σημειωθεί ότι το υδρολογικό έτος δεν ταυτίζεται με το ημερολογιακό. Υδρολογικό έτος :Οκτώβριος-&gt;1ος μήνας , Σεπτέμβριος -&gt; 12ος μήνας</t>
    </r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</si>
  <si>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>k=1 (Οκτώβριος-Δεκέμβριος), k=2 (Οκτώβριος-Μάρτιος), k=3 (Οκτώβριος-Ιούνιος), k=4 (Οκτώβριος-Σεπτέμβριος)</t>
    </r>
  </si>
  <si>
    <r>
      <t>m</t>
    </r>
    <r>
      <rPr>
        <vertAlign val="superscript"/>
        <sz val="14"/>
        <color theme="1"/>
        <rFont val="Calibri"/>
        <family val="2"/>
        <charset val="161"/>
        <scheme val="minor"/>
      </rPr>
      <t>3</t>
    </r>
    <r>
      <rPr>
        <sz val="14"/>
        <color theme="1"/>
        <rFont val="Calibri"/>
        <family val="2"/>
        <charset val="161"/>
        <scheme val="minor"/>
      </rPr>
      <t>/s</t>
    </r>
  </si>
  <si>
    <t xml:space="preserve">Σε αυτήν την άσκηση θα χρησιμοποιηθεί ο υδρολογικός δείκτης SDI (Nalbantis and Tsakiris, 2009), ο οποίος αποτελεί έναν απλό αλγεβρικό δείκτη με μεγάλη διεθνώς απήχηση . </t>
  </si>
  <si>
    <t>*Η υδρολογική ξηρασία χαρακτηρίζει μια περίοδο υδρολογικού ελλείματος ενός συστήματος.</t>
  </si>
  <si>
    <t xml:space="preserve">Για το λόγο αυτό οι "καλές" μετρήσεις παροχής του υδατορέματος σε αντιπροσωπευτική θέση χρησιμοποιούνται συχνά  για την εκτίμηση της έντασης της υδρολογικής ξηρασίας. </t>
  </si>
  <si>
    <t>*Η εκτίμηση της έντασης γίνεται συνήθως με τη χρήση δεικτών υδρολογικής ξηρασίας.</t>
  </si>
  <si>
    <t xml:space="preserve">*Τα υδατορέματα μπορούν να θεωρηθούν ότι αντιπροσωπεύουν τις υδατικές συνθήκες ενός συστήματος, σε επίπεδο λεκάνης απορροής, καθώς την αποστραγγίζουν. </t>
  </si>
  <si>
    <t>ΜΑΘΗΜΑΤΙΚΗ ΕΚΦΡΑΣΗ ΤΟΥ ΔΕΙΚΤΗ ΥΔΡΟΛΟΓΙΚΗΣ ΞΗΡΑΣΙΑΣ (Streamflow Drought Index - SDI)</t>
  </si>
  <si>
    <t>ΒΗΜΑΤΑ ΕΠΙΛΥΣΗΣ</t>
  </si>
  <si>
    <t>ΒΗΜΑ 1:Κατάταξη δεδομένων από ημερολογιακά σε υδρολογικά έτη</t>
  </si>
  <si>
    <r>
      <t>ΒΗΜΑ 2: Μετατροπή Μέσης Απορροής σε Όγκο απορροής για κάθε μήνα του κάθε υδρολογικού έτους -  Q</t>
    </r>
    <r>
      <rPr>
        <b/>
        <vertAlign val="subscript"/>
        <sz val="14"/>
        <color theme="4" tint="-0.249977111117893"/>
        <rFont val="Calibri"/>
        <family val="2"/>
        <charset val="161"/>
        <scheme val="minor"/>
      </rPr>
      <t xml:space="preserve">ij </t>
    </r>
    <r>
      <rPr>
        <b/>
        <sz val="14"/>
        <color theme="4" tint="-0.249977111117893"/>
        <rFont val="Calibri"/>
        <family val="2"/>
        <charset val="161"/>
        <scheme val="minor"/>
      </rPr>
      <t>(m</t>
    </r>
    <r>
      <rPr>
        <b/>
        <vertAlign val="superscript"/>
        <sz val="14"/>
        <color theme="4" tint="-0.249977111117893"/>
        <rFont val="Calibri"/>
        <family val="2"/>
        <charset val="161"/>
        <scheme val="minor"/>
      </rPr>
      <t>3</t>
    </r>
    <r>
      <rPr>
        <b/>
        <sz val="14"/>
        <color theme="4" tint="-0.249977111117893"/>
        <rFont val="Calibri"/>
        <family val="2"/>
        <charset val="161"/>
        <scheme val="minor"/>
      </rPr>
      <t>/s)---&gt;V</t>
    </r>
    <r>
      <rPr>
        <b/>
        <vertAlign val="subscript"/>
        <sz val="14"/>
        <color theme="4" tint="-0.249977111117893"/>
        <rFont val="Calibri"/>
        <family val="2"/>
        <charset val="161"/>
        <scheme val="minor"/>
      </rPr>
      <t>ij</t>
    </r>
    <r>
      <rPr>
        <b/>
        <sz val="14"/>
        <color theme="4" tint="-0.249977111117893"/>
        <rFont val="Calibri"/>
        <family val="2"/>
        <charset val="161"/>
        <scheme val="minor"/>
      </rPr>
      <t xml:space="preserve"> (m</t>
    </r>
    <r>
      <rPr>
        <b/>
        <vertAlign val="superscript"/>
        <sz val="14"/>
        <color theme="4" tint="-0.249977111117893"/>
        <rFont val="Calibri"/>
        <family val="2"/>
        <charset val="161"/>
        <scheme val="minor"/>
      </rPr>
      <t>3</t>
    </r>
    <r>
      <rPr>
        <b/>
        <sz val="14"/>
        <color theme="4" tint="-0.249977111117893"/>
        <rFont val="Calibri"/>
        <family val="2"/>
        <charset val="161"/>
        <scheme val="minor"/>
      </rPr>
      <t>)</t>
    </r>
  </si>
  <si>
    <t>Hydrological Years</t>
  </si>
  <si>
    <r>
      <t>m</t>
    </r>
    <r>
      <rPr>
        <vertAlign val="superscript"/>
        <sz val="11"/>
        <color theme="1"/>
        <rFont val="Calibri"/>
        <family val="2"/>
        <charset val="161"/>
        <scheme val="minor"/>
      </rPr>
      <t>3</t>
    </r>
    <r>
      <rPr>
        <sz val="11"/>
        <color theme="1"/>
        <rFont val="Calibri"/>
        <family val="2"/>
        <charset val="161"/>
        <scheme val="minor"/>
      </rPr>
      <t>/s</t>
    </r>
  </si>
  <si>
    <r>
      <t>m</t>
    </r>
    <r>
      <rPr>
        <vertAlign val="superscript"/>
        <sz val="12"/>
        <color theme="1"/>
        <rFont val="Calibri"/>
        <family val="2"/>
        <charset val="161"/>
        <scheme val="minor"/>
      </rPr>
      <t>3</t>
    </r>
  </si>
  <si>
    <t>ΒΗΜΑ 3: Υπολογισμός αθροιστικών όγκων απορροής για κάθε περίοδο αναφοράς εντός του υδρολογικού έτους</t>
  </si>
  <si>
    <t xml:space="preserve">Περίοδοι αναφοράς: k=1 --&gt; Οκτώβριος-Δεκέμβριος,  k=2 --&gt; Οκτώβριος-Μάρτιος,  k=3 --&gt; Οκτώβριος-Ιούνιος,  k=4 --&gt; Οκτώβριος-Σεπτέμβριος </t>
  </si>
  <si>
    <t>1st reference period (k=1)</t>
  </si>
  <si>
    <t>2nd reference period (k=2)</t>
  </si>
  <si>
    <t>3rd reference period (k=3)</t>
  </si>
  <si>
    <t>4rth reference period (k=4)</t>
  </si>
  <si>
    <t>ΒΗΜΑ 4: α) Εκτίμηση του μέσου όρου και της τυπικής απόκλισης για κάθε περίοδο αναφοράς με βάση το ιστορικό δείγμα</t>
  </si>
  <si>
    <t xml:space="preserve">   β) Υπολογισμός του δείκτη SDI για κάθε περίοδο αναφοράς για κάθε υδρολογικό έτος</t>
  </si>
  <si>
    <t>Μέσος όρος (average)</t>
  </si>
  <si>
    <t>Τυπική απόκλιση (standar deviation)</t>
  </si>
  <si>
    <t>ΒΗΜΑ 5: Κατηγοριοποίηση της υδρολογικής ξηρασίας με βάση τις τιμές του δείκτη SDI (ένταση ξηρασίας) και τις κατηγορίες του πίνακα 13.4</t>
  </si>
  <si>
    <r>
      <rPr>
        <b/>
        <sz val="14"/>
        <color theme="1"/>
        <rFont val="Calibri"/>
        <family val="2"/>
        <charset val="161"/>
        <scheme val="minor"/>
      </rPr>
      <t>Α)</t>
    </r>
    <r>
      <rPr>
        <sz val="14"/>
        <color theme="1"/>
        <rFont val="Calibri"/>
        <family val="2"/>
        <charset val="161"/>
        <scheme val="minor"/>
      </rPr>
      <t xml:space="preserve"> Να υπολογιστούν οι αθροιστικοί όγκοι απορροής για το κάθε υδρολογικό έτος i για κάθε περίοδο αναφοράς εντός του υδρολογικού έτους.</t>
    </r>
  </si>
  <si>
    <r>
      <rPr>
        <b/>
        <sz val="14"/>
        <color theme="1"/>
        <rFont val="Calibri"/>
        <family val="2"/>
        <charset val="161"/>
        <scheme val="minor"/>
      </rPr>
      <t>Β)</t>
    </r>
    <r>
      <rPr>
        <sz val="14"/>
        <color theme="1"/>
        <rFont val="Calibri"/>
        <family val="2"/>
        <charset val="161"/>
        <scheme val="minor"/>
      </rPr>
      <t xml:space="preserve"> Με βάση τους υπολογισμένους αθροιστικούς όγκους, να προσδιοριστεί ο υδρολογικός δείκτης SDI για κάθε υδρολογικό έτος i και για κάθε περίοδο αναφοράς k.</t>
    </r>
  </si>
  <si>
    <r>
      <rPr>
        <b/>
        <sz val="14"/>
        <color theme="1"/>
        <rFont val="Calibri"/>
        <family val="2"/>
        <charset val="161"/>
        <scheme val="minor"/>
      </rPr>
      <t>Γ)</t>
    </r>
    <r>
      <rPr>
        <sz val="14"/>
        <color theme="1"/>
        <rFont val="Calibri"/>
        <family val="2"/>
        <charset val="161"/>
        <scheme val="minor"/>
      </rPr>
      <t xml:space="preserve"> Σύμφωνα με τις κατηγορίες που έχουν θεσπιστεί (πίν. 13.4) να γίνει η κατάταξη της υδρολογικής ξηρασίας για κάθε υδρολογικό έτος και για κάθε περίοδο αναφοράς</t>
    </r>
  </si>
  <si>
    <t>Α)</t>
  </si>
  <si>
    <r>
      <rPr>
        <b/>
        <sz val="18"/>
        <color theme="1"/>
        <rFont val="Calibri"/>
        <family val="2"/>
        <charset val="161"/>
        <scheme val="minor"/>
      </rPr>
      <t>*</t>
    </r>
    <r>
      <rPr>
        <b/>
        <sz val="20"/>
        <color theme="1"/>
        <rFont val="Calibri"/>
        <family val="2"/>
        <charset val="161"/>
        <scheme val="minor"/>
      </rPr>
      <t xml:space="preserve"> </t>
    </r>
    <r>
      <rPr>
        <sz val="14"/>
        <color theme="1"/>
        <rFont val="Calibri"/>
        <family val="2"/>
        <charset val="161"/>
        <scheme val="minor"/>
      </rPr>
      <t xml:space="preserve">Στις περιπτώσεις που διακόπτεται η χρονοσειρά λόγω έλλειψης δεδομένων, να παραλειφθούν τα συγκεκριμένα υδρολογικά έτη </t>
    </r>
  </si>
  <si>
    <t>Β)</t>
  </si>
  <si>
    <t>Γ)</t>
  </si>
  <si>
    <r>
      <t>Αθροιστικοί όγκοι V (m</t>
    </r>
    <r>
      <rPr>
        <b/>
        <vertAlign val="superscript"/>
        <sz val="12"/>
        <rFont val="Calibri"/>
        <family val="2"/>
        <charset val="161"/>
        <scheme val="minor"/>
      </rPr>
      <t>3</t>
    </r>
    <r>
      <rPr>
        <b/>
        <sz val="12"/>
        <rFont val="Calibri"/>
        <family val="2"/>
        <charset val="161"/>
        <scheme val="minor"/>
      </rPr>
      <t>)</t>
    </r>
  </si>
  <si>
    <r>
      <t>SDI</t>
    </r>
    <r>
      <rPr>
        <vertAlign val="subscript"/>
        <sz val="12"/>
        <rFont val="Calibri"/>
        <family val="2"/>
        <charset val="161"/>
        <scheme val="minor"/>
      </rPr>
      <t>3</t>
    </r>
  </si>
  <si>
    <r>
      <t>SDI</t>
    </r>
    <r>
      <rPr>
        <vertAlign val="subscript"/>
        <sz val="12"/>
        <rFont val="Calibri"/>
        <family val="2"/>
        <charset val="161"/>
        <scheme val="minor"/>
      </rPr>
      <t>6</t>
    </r>
  </si>
  <si>
    <r>
      <t>SDI</t>
    </r>
    <r>
      <rPr>
        <vertAlign val="subscript"/>
        <sz val="12"/>
        <rFont val="Calibri"/>
        <family val="2"/>
        <charset val="161"/>
        <scheme val="minor"/>
      </rPr>
      <t>9</t>
    </r>
  </si>
  <si>
    <r>
      <t>SDI</t>
    </r>
    <r>
      <rPr>
        <vertAlign val="subscript"/>
        <sz val="12"/>
        <rFont val="Calibri"/>
        <family val="2"/>
        <charset val="161"/>
        <scheme val="minor"/>
      </rPr>
      <t>12</t>
    </r>
  </si>
  <si>
    <t>1985-'86</t>
  </si>
  <si>
    <t>1986-'87</t>
  </si>
  <si>
    <t>1987-'88</t>
  </si>
  <si>
    <t>1988-'89</t>
  </si>
  <si>
    <t>1989-'90</t>
  </si>
  <si>
    <t>1990-'91</t>
  </si>
  <si>
    <t>1991-'92</t>
  </si>
  <si>
    <t>1992-'93</t>
  </si>
  <si>
    <t>1993-'94</t>
  </si>
  <si>
    <t>1994-'95</t>
  </si>
  <si>
    <t>1995-'96</t>
  </si>
  <si>
    <t>1997-'98</t>
  </si>
  <si>
    <t>1998-'99</t>
  </si>
  <si>
    <t>1999-'00</t>
  </si>
  <si>
    <t>2000-'01</t>
  </si>
  <si>
    <t>2001-'02</t>
  </si>
  <si>
    <t>2003-'04</t>
  </si>
  <si>
    <t>2004-'05</t>
  </si>
  <si>
    <t>2005-'06</t>
  </si>
  <si>
    <t>2006-'07</t>
  </si>
  <si>
    <t>mean value</t>
  </si>
  <si>
    <t>standard deviation</t>
  </si>
  <si>
    <t>Παρακάτω δίνονται οι μετρημένες  μέσες μηνιαίες παροχές του ποταμού Έβρου, που ελήφθησαν στη γέφυρα του Πυθίου στο Διδυμότειχο του νομού Έβρου για μια σειρά ετών (Αγγελίδης κ.α., 2010).</t>
  </si>
  <si>
    <t>Nalbantis and Tsakiris, 2008)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</si>
</sst>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0"/>
  </numFmts>
  <fonts count="3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20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vertAlign val="superscript"/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4"/>
      <color theme="9" tint="-0.249977111117893"/>
      <name val="Calibri"/>
      <family val="2"/>
      <charset val="161"/>
      <scheme val="minor"/>
    </font>
    <font>
      <b/>
      <sz val="14"/>
      <color theme="4" tint="-0.249977111117893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vertAlign val="subscript"/>
      <sz val="14"/>
      <color theme="4" tint="-0.249977111117893"/>
      <name val="Calibri"/>
      <family val="2"/>
      <charset val="161"/>
      <scheme val="minor"/>
    </font>
    <font>
      <b/>
      <vertAlign val="superscript"/>
      <sz val="14"/>
      <color theme="4" tint="-0.249977111117893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vertAlign val="superscript"/>
      <sz val="12"/>
      <color theme="1"/>
      <name val="Calibri"/>
      <family val="2"/>
      <charset val="161"/>
      <scheme val="minor"/>
    </font>
    <font>
      <b/>
      <u/>
      <sz val="18"/>
      <name val="Calibri"/>
      <family val="2"/>
      <charset val="161"/>
      <scheme val="minor"/>
    </font>
    <font>
      <sz val="12"/>
      <name val="Arial"/>
      <family val="2"/>
      <charset val="161"/>
    </font>
    <font>
      <b/>
      <vertAlign val="superscript"/>
      <sz val="12"/>
      <name val="Calibri"/>
      <family val="2"/>
      <charset val="161"/>
      <scheme val="minor"/>
    </font>
    <font>
      <vertAlign val="subscript"/>
      <sz val="12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CF2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3">
    <xf numFmtId="0" fontId="0" fillId="0" borderId="0" xfId="0"/>
    <xf numFmtId="0" fontId="4" fillId="0" borderId="0" xfId="2" applyFont="1"/>
    <xf numFmtId="0" fontId="4" fillId="0" borderId="0" xfId="2" applyFont="1" applyFill="1"/>
    <xf numFmtId="0" fontId="4" fillId="0" borderId="0" xfId="2" applyFont="1" applyAlignment="1">
      <alignment horizontal="center" vertical="center"/>
    </xf>
    <xf numFmtId="0" fontId="3" fillId="0" borderId="0" xfId="2"/>
    <xf numFmtId="0" fontId="4" fillId="0" borderId="0" xfId="2" applyFont="1"/>
    <xf numFmtId="0" fontId="1" fillId="0" borderId="0" xfId="0" applyFont="1"/>
    <xf numFmtId="0" fontId="8" fillId="0" borderId="0" xfId="0" applyFont="1"/>
    <xf numFmtId="0" fontId="9" fillId="0" borderId="1" xfId="2" applyFont="1" applyFill="1" applyBorder="1" applyAlignment="1">
      <alignment horizontal="center" vertical="center"/>
    </xf>
    <xf numFmtId="0" fontId="10" fillId="0" borderId="0" xfId="2" applyFont="1"/>
    <xf numFmtId="0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0" xfId="1" applyNumberFormat="1" applyFont="1" applyFill="1" applyAlignment="1">
      <alignment horizontal="right"/>
    </xf>
    <xf numFmtId="0" fontId="8" fillId="9" borderId="0" xfId="0" applyFont="1" applyFill="1"/>
    <xf numFmtId="164" fontId="9" fillId="0" borderId="0" xfId="2" applyNumberFormat="1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NumberFormat="1" applyFont="1" applyFill="1"/>
    <xf numFmtId="164" fontId="9" fillId="9" borderId="0" xfId="1" applyNumberFormat="1" applyFont="1" applyFill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0" fillId="0" borderId="12" xfId="0" applyBorder="1"/>
    <xf numFmtId="0" fontId="0" fillId="0" borderId="4" xfId="0" applyBorder="1"/>
    <xf numFmtId="0" fontId="8" fillId="0" borderId="4" xfId="0" applyFont="1" applyBorder="1"/>
    <xf numFmtId="0" fontId="17" fillId="0" borderId="8" xfId="0" applyFont="1" applyBorder="1"/>
    <xf numFmtId="0" fontId="12" fillId="0" borderId="4" xfId="0" applyFont="1" applyBorder="1" applyAlignment="1">
      <alignment wrapText="1"/>
    </xf>
    <xf numFmtId="0" fontId="5" fillId="0" borderId="10" xfId="0" applyFont="1" applyBorder="1"/>
    <xf numFmtId="0" fontId="5" fillId="0" borderId="12" xfId="0" applyFont="1" applyBorder="1"/>
    <xf numFmtId="0" fontId="3" fillId="0" borderId="11" xfId="2" applyFont="1" applyFill="1" applyBorder="1" applyAlignment="1"/>
    <xf numFmtId="0" fontId="3" fillId="0" borderId="11" xfId="2" applyFill="1" applyBorder="1" applyAlignment="1"/>
    <xf numFmtId="0" fontId="20" fillId="0" borderId="1" xfId="2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22" fillId="0" borderId="0" xfId="0" applyFont="1"/>
    <xf numFmtId="0" fontId="20" fillId="0" borderId="1" xfId="2" applyFont="1" applyFill="1" applyBorder="1" applyAlignment="1">
      <alignment vertical="top"/>
    </xf>
    <xf numFmtId="0" fontId="20" fillId="0" borderId="1" xfId="2" applyFont="1" applyFill="1" applyBorder="1" applyAlignment="1">
      <alignment horizontal="center" vertical="center" wrapText="1"/>
    </xf>
    <xf numFmtId="0" fontId="22" fillId="0" borderId="1" xfId="0" applyFont="1" applyBorder="1"/>
    <xf numFmtId="0" fontId="21" fillId="0" borderId="0" xfId="2" applyFont="1" applyFill="1" applyAlignment="1">
      <alignment horizontal="center" vertical="center"/>
    </xf>
    <xf numFmtId="0" fontId="21" fillId="0" borderId="0" xfId="2" applyFont="1" applyFill="1"/>
    <xf numFmtId="0" fontId="20" fillId="0" borderId="0" xfId="2" applyFont="1" applyFill="1"/>
    <xf numFmtId="164" fontId="20" fillId="0" borderId="0" xfId="2" applyNumberFormat="1" applyFont="1" applyFill="1" applyAlignment="1">
      <alignment horizontal="right"/>
    </xf>
    <xf numFmtId="1" fontId="20" fillId="0" borderId="0" xfId="2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1" fontId="3" fillId="0" borderId="0" xfId="2" applyNumberFormat="1" applyFont="1" applyFill="1" applyBorder="1" applyAlignment="1">
      <alignment horizontal="center" vertical="center"/>
    </xf>
    <xf numFmtId="1" fontId="3" fillId="0" borderId="0" xfId="2" applyNumberFormat="1" applyFill="1" applyBorder="1" applyAlignment="1">
      <alignment vertical="center"/>
    </xf>
    <xf numFmtId="0" fontId="15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7" fillId="0" borderId="0" xfId="0" applyFont="1" applyBorder="1"/>
    <xf numFmtId="0" fontId="0" fillId="0" borderId="0" xfId="0" applyFill="1" applyBorder="1"/>
    <xf numFmtId="0" fontId="25" fillId="0" borderId="0" xfId="1" applyNumberFormat="1" applyFont="1" applyFill="1"/>
    <xf numFmtId="0" fontId="6" fillId="0" borderId="0" xfId="0" applyFont="1"/>
    <xf numFmtId="0" fontId="26" fillId="0" borderId="0" xfId="2" applyFont="1"/>
    <xf numFmtId="0" fontId="22" fillId="4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1" fillId="4" borderId="0" xfId="2" applyFont="1" applyFill="1" applyAlignment="1">
      <alignment horizontal="center" vertical="center"/>
    </xf>
    <xf numFmtId="0" fontId="21" fillId="3" borderId="0" xfId="2" applyFont="1" applyFill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21" fillId="7" borderId="0" xfId="2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1" fontId="20" fillId="4" borderId="3" xfId="2" applyNumberFormat="1" applyFont="1" applyFill="1" applyBorder="1" applyAlignment="1">
      <alignment horizontal="center" vertical="center"/>
    </xf>
    <xf numFmtId="1" fontId="20" fillId="4" borderId="2" xfId="2" applyNumberFormat="1" applyFont="1" applyFill="1" applyBorder="1" applyAlignment="1">
      <alignment vertical="center"/>
    </xf>
    <xf numFmtId="1" fontId="20" fillId="3" borderId="3" xfId="2" applyNumberFormat="1" applyFont="1" applyFill="1" applyBorder="1" applyAlignment="1">
      <alignment horizontal="center" vertical="center"/>
    </xf>
    <xf numFmtId="1" fontId="20" fillId="3" borderId="2" xfId="2" applyNumberFormat="1" applyFont="1" applyFill="1" applyBorder="1" applyAlignment="1">
      <alignment vertical="center"/>
    </xf>
    <xf numFmtId="1" fontId="20" fillId="2" borderId="3" xfId="2" applyNumberFormat="1" applyFont="1" applyFill="1" applyBorder="1" applyAlignment="1">
      <alignment horizontal="center" vertical="center"/>
    </xf>
    <xf numFmtId="1" fontId="20" fillId="2" borderId="2" xfId="2" applyNumberFormat="1" applyFont="1" applyFill="1" applyBorder="1" applyAlignment="1">
      <alignment vertical="center"/>
    </xf>
    <xf numFmtId="1" fontId="20" fillId="7" borderId="3" xfId="2" applyNumberFormat="1" applyFont="1" applyFill="1" applyBorder="1" applyAlignment="1">
      <alignment horizontal="center" vertical="center"/>
    </xf>
    <xf numFmtId="1" fontId="20" fillId="7" borderId="2" xfId="2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 wrapText="1"/>
    </xf>
    <xf numFmtId="1" fontId="22" fillId="4" borderId="0" xfId="0" applyNumberFormat="1" applyFont="1" applyFill="1"/>
    <xf numFmtId="1" fontId="22" fillId="3" borderId="0" xfId="0" applyNumberFormat="1" applyFont="1" applyFill="1"/>
    <xf numFmtId="1" fontId="22" fillId="2" borderId="0" xfId="0" applyNumberFormat="1" applyFont="1" applyFill="1"/>
    <xf numFmtId="1" fontId="22" fillId="7" borderId="0" xfId="0" applyNumberFormat="1" applyFont="1" applyFill="1"/>
    <xf numFmtId="165" fontId="22" fillId="4" borderId="0" xfId="0" applyNumberFormat="1" applyFont="1" applyFill="1"/>
    <xf numFmtId="165" fontId="22" fillId="3" borderId="0" xfId="0" applyNumberFormat="1" applyFont="1" applyFill="1"/>
    <xf numFmtId="165" fontId="22" fillId="2" borderId="0" xfId="0" applyNumberFormat="1" applyFont="1" applyFill="1"/>
    <xf numFmtId="165" fontId="22" fillId="7" borderId="0" xfId="0" applyNumberFormat="1" applyFont="1" applyFill="1"/>
    <xf numFmtId="0" fontId="22" fillId="8" borderId="6" xfId="0" applyFont="1" applyFill="1" applyBorder="1"/>
    <xf numFmtId="0" fontId="22" fillId="5" borderId="6" xfId="0" applyFont="1" applyFill="1" applyBorder="1"/>
    <xf numFmtId="0" fontId="22" fillId="8" borderId="7" xfId="0" applyFont="1" applyFill="1" applyBorder="1"/>
    <xf numFmtId="0" fontId="22" fillId="6" borderId="7" xfId="0" applyFont="1" applyFill="1" applyBorder="1"/>
    <xf numFmtId="0" fontId="22" fillId="5" borderId="7" xfId="0" applyFont="1" applyFill="1" applyBorder="1"/>
    <xf numFmtId="0" fontId="8" fillId="0" borderId="11" xfId="0" applyFont="1" applyBorder="1"/>
    <xf numFmtId="0" fontId="8" fillId="0" borderId="13" xfId="0" applyFont="1" applyBorder="1"/>
    <xf numFmtId="0" fontId="8" fillId="0" borderId="10" xfId="0" applyFont="1" applyBorder="1"/>
    <xf numFmtId="164" fontId="9" fillId="10" borderId="0" xfId="1" applyNumberFormat="1" applyFont="1" applyFill="1" applyAlignment="1">
      <alignment horizontal="right"/>
    </xf>
    <xf numFmtId="1" fontId="0" fillId="0" borderId="0" xfId="0" applyNumberFormat="1"/>
    <xf numFmtId="1" fontId="20" fillId="4" borderId="10" xfId="2" applyNumberFormat="1" applyFont="1" applyFill="1" applyBorder="1" applyAlignment="1">
      <alignment vertical="center"/>
    </xf>
    <xf numFmtId="165" fontId="22" fillId="11" borderId="0" xfId="0" applyNumberFormat="1" applyFont="1" applyFill="1"/>
    <xf numFmtId="0" fontId="17" fillId="0" borderId="0" xfId="0" applyFont="1" applyBorder="1" applyAlignment="1">
      <alignment horizontal="center"/>
    </xf>
    <xf numFmtId="0" fontId="30" fillId="0" borderId="0" xfId="0" applyFont="1" applyBorder="1"/>
  </cellXfs>
  <cellStyles count="3">
    <cellStyle name="Κανονικό" xfId="0" builtinId="0"/>
    <cellStyle name="Κανονικό 2" xfId="2"/>
    <cellStyle name="Κανονικό 3" xfId="1"/>
  </cellStyles>
  <dxfs count="0"/>
  <tableStyles count="0" defaultTableStyle="TableStyleMedium9" defaultPivotStyle="PivotStyleLight16"/>
  <colors>
    <mruColors>
      <color rgb="FFECF298"/>
      <color rgb="FFFFFF66"/>
      <color rgb="FFE1EC9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w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133</xdr:row>
      <xdr:rowOff>95250</xdr:rowOff>
    </xdr:from>
    <xdr:to>
      <xdr:col>18</xdr:col>
      <xdr:colOff>736737</xdr:colOff>
      <xdr:row>147</xdr:row>
      <xdr:rowOff>152480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76" t="46405" r="11477" b="5229"/>
        <a:stretch>
          <a:fillRect/>
        </a:stretch>
      </xdr:blipFill>
      <xdr:spPr bwMode="auto">
        <a:xfrm>
          <a:off x="10810875" y="15259050"/>
          <a:ext cx="6406288" cy="2771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57"/>
  <sheetViews>
    <sheetView tabSelected="1" topLeftCell="H1" zoomScale="40" zoomScaleNormal="40" workbookViewId="0">
      <selection activeCell="X22" sqref="X22"/>
    </sheetView>
  </sheetViews>
  <sheetFormatPr defaultRowHeight="15"/>
  <cols>
    <col min="3" max="3" width="17.42578125" customWidth="1"/>
    <col min="4" max="4" width="16.42578125" customWidth="1"/>
    <col min="5" max="5" width="13.28515625" customWidth="1"/>
    <col min="6" max="6" width="14.28515625" customWidth="1"/>
    <col min="7" max="7" width="15.140625" customWidth="1"/>
    <col min="8" max="8" width="16.28515625" customWidth="1"/>
    <col min="9" max="9" width="15.5703125" customWidth="1"/>
    <col min="10" max="10" width="15.140625" customWidth="1"/>
    <col min="11" max="11" width="16.140625" customWidth="1"/>
    <col min="12" max="12" width="16" customWidth="1"/>
    <col min="13" max="13" width="16.5703125" customWidth="1"/>
    <col min="14" max="14" width="17.5703125" customWidth="1"/>
    <col min="15" max="15" width="16.7109375" customWidth="1"/>
    <col min="16" max="16" width="16.42578125" customWidth="1"/>
    <col min="17" max="17" width="17.42578125" customWidth="1"/>
    <col min="18" max="18" width="17.85546875" customWidth="1"/>
    <col min="19" max="19" width="15.28515625" customWidth="1"/>
    <col min="20" max="20" width="16.42578125" customWidth="1"/>
    <col min="21" max="22" width="15.28515625" customWidth="1"/>
    <col min="23" max="23" width="16" customWidth="1"/>
    <col min="24" max="24" width="20.140625" customWidth="1"/>
    <col min="25" max="25" width="15.85546875" customWidth="1"/>
    <col min="26" max="26" width="12.85546875" customWidth="1"/>
    <col min="27" max="27" width="20.5703125" customWidth="1"/>
  </cols>
  <sheetData>
    <row r="1" spans="1:42" ht="23.25">
      <c r="A1" s="18" t="s">
        <v>44</v>
      </c>
    </row>
    <row r="3" spans="1:42" ht="18.75">
      <c r="A3" s="15" t="s">
        <v>52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42" ht="18.75">
      <c r="A4" s="17" t="s">
        <v>55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42" ht="21">
      <c r="A5" s="7" t="s">
        <v>53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31" t="s">
        <v>56</v>
      </c>
      <c r="R5" s="20"/>
      <c r="S5" s="20"/>
      <c r="T5" s="20"/>
      <c r="U5" s="20"/>
      <c r="V5" s="20"/>
      <c r="W5" s="20"/>
      <c r="X5" s="20"/>
      <c r="Y5" s="20"/>
      <c r="Z5" s="20"/>
      <c r="AA5" s="21"/>
      <c r="AB5" s="22"/>
      <c r="AC5" s="23"/>
      <c r="AD5" s="23"/>
      <c r="AE5" s="23"/>
      <c r="AF5" s="23"/>
      <c r="AG5" s="23"/>
      <c r="AH5" s="23"/>
    </row>
    <row r="6" spans="1:42" ht="18.75">
      <c r="A6" s="1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22"/>
      <c r="R6" s="23"/>
      <c r="S6" s="23"/>
      <c r="T6" s="23"/>
      <c r="U6" s="23"/>
      <c r="V6" s="23"/>
      <c r="W6" s="23"/>
      <c r="X6" s="23"/>
      <c r="Y6" s="23"/>
      <c r="Z6" s="23"/>
      <c r="AA6" s="24"/>
      <c r="AB6" s="22"/>
      <c r="AC6" s="23"/>
      <c r="AD6" s="23"/>
      <c r="AE6" s="23"/>
      <c r="AF6" s="23"/>
      <c r="AG6" s="23"/>
      <c r="AH6" s="23"/>
      <c r="AO6" s="23"/>
      <c r="AP6" s="23"/>
    </row>
    <row r="7" spans="1:42" ht="23.25">
      <c r="A7" s="7" t="s">
        <v>51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22"/>
      <c r="R7" s="23"/>
      <c r="S7" s="23"/>
      <c r="T7" s="23"/>
      <c r="U7" s="23"/>
      <c r="V7" s="23"/>
      <c r="W7" s="23"/>
      <c r="X7" s="23"/>
      <c r="Y7" s="23"/>
      <c r="Z7" s="102" t="s">
        <v>109</v>
      </c>
      <c r="AA7" s="24"/>
      <c r="AB7" s="22"/>
      <c r="AC7" s="23"/>
      <c r="AD7" s="23"/>
      <c r="AE7" s="23"/>
      <c r="AF7" s="23"/>
      <c r="AG7" s="23"/>
      <c r="AH7" s="23"/>
      <c r="AO7" s="23"/>
      <c r="AP7" s="23"/>
    </row>
    <row r="8" spans="1:42" ht="18.7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22"/>
      <c r="R8" s="23"/>
      <c r="S8" s="23"/>
      <c r="T8" s="23"/>
      <c r="U8" s="23"/>
      <c r="V8" s="23"/>
      <c r="W8" s="23"/>
      <c r="X8" s="23"/>
      <c r="Y8" s="23"/>
      <c r="Z8" s="23"/>
      <c r="AA8" s="24"/>
      <c r="AB8" s="22"/>
      <c r="AC8" s="23"/>
      <c r="AD8" s="23"/>
      <c r="AE8" s="23"/>
      <c r="AF8" s="23"/>
      <c r="AG8" s="23"/>
      <c r="AH8" s="23"/>
      <c r="AO8" s="23"/>
      <c r="AP8" s="23"/>
    </row>
    <row r="9" spans="1:42">
      <c r="Q9" s="22"/>
      <c r="R9" s="23"/>
      <c r="S9" s="23"/>
      <c r="T9" s="23"/>
      <c r="U9" s="23"/>
      <c r="V9" s="23"/>
      <c r="W9" s="23"/>
      <c r="X9" s="23"/>
      <c r="Y9" s="23"/>
      <c r="Z9" s="23"/>
      <c r="AA9" s="24"/>
      <c r="AB9" s="22"/>
      <c r="AC9" s="23"/>
      <c r="AD9" s="23"/>
      <c r="AE9" s="23"/>
      <c r="AF9" s="23"/>
      <c r="AG9" s="23"/>
      <c r="AH9" s="23"/>
      <c r="AO9" s="23"/>
      <c r="AP9" s="23"/>
    </row>
    <row r="10" spans="1:42"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4"/>
      <c r="AB10" s="22"/>
      <c r="AC10" s="23"/>
      <c r="AD10" s="23"/>
      <c r="AE10" s="23"/>
      <c r="AF10" s="23"/>
      <c r="AG10" s="23"/>
      <c r="AH10" s="23"/>
      <c r="AO10" s="23"/>
      <c r="AP10" s="23"/>
    </row>
    <row r="11" spans="1:42"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24"/>
      <c r="AB11" s="22"/>
      <c r="AC11" s="23"/>
      <c r="AD11" s="23"/>
      <c r="AE11" s="23"/>
      <c r="AF11" s="23"/>
      <c r="AG11" s="23"/>
      <c r="AH11" s="23"/>
      <c r="AO11" s="23"/>
      <c r="AP11" s="23"/>
    </row>
    <row r="12" spans="1:42" ht="26.25">
      <c r="Q12" s="33" t="s">
        <v>47</v>
      </c>
      <c r="R12" s="23"/>
      <c r="S12" s="26" t="s">
        <v>45</v>
      </c>
      <c r="T12" s="27" t="s">
        <v>46</v>
      </c>
      <c r="U12" s="27"/>
      <c r="V12" s="27"/>
      <c r="W12" s="27"/>
      <c r="X12" s="27"/>
      <c r="Y12" s="27"/>
      <c r="Z12" s="27"/>
      <c r="AA12" s="94"/>
      <c r="AB12" s="96"/>
      <c r="AC12" s="27"/>
      <c r="AD12" s="23"/>
      <c r="AE12" s="23"/>
      <c r="AF12" s="23"/>
      <c r="AG12" s="23"/>
      <c r="AH12" s="23"/>
      <c r="AO12" s="23"/>
      <c r="AP12" s="23"/>
    </row>
    <row r="13" spans="1:42" ht="26.25">
      <c r="A13" s="7" t="s">
        <v>108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3" t="s">
        <v>48</v>
      </c>
      <c r="R13" s="23"/>
      <c r="S13" s="23"/>
      <c r="T13" s="27"/>
      <c r="U13" s="27"/>
      <c r="V13" s="27"/>
      <c r="W13" s="27"/>
      <c r="X13" s="27"/>
      <c r="Y13" s="27"/>
      <c r="Z13" s="27"/>
      <c r="AA13" s="94"/>
      <c r="AB13" s="96"/>
      <c r="AC13" s="27"/>
      <c r="AD13" s="23"/>
      <c r="AE13" s="23"/>
      <c r="AF13" s="23"/>
      <c r="AG13" s="23"/>
      <c r="AH13" s="23"/>
    </row>
    <row r="14" spans="1:42" ht="26.25">
      <c r="A14" s="7" t="s">
        <v>74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3" t="s">
        <v>49</v>
      </c>
      <c r="R14" s="23"/>
      <c r="S14" s="23"/>
      <c r="T14" s="27"/>
      <c r="U14" s="27"/>
      <c r="V14" s="27"/>
      <c r="W14" s="27"/>
      <c r="X14" s="27"/>
      <c r="Y14" s="27"/>
      <c r="Z14" s="27"/>
      <c r="AA14" s="94"/>
      <c r="AB14" s="96"/>
      <c r="AC14" s="27"/>
      <c r="AD14" s="23"/>
      <c r="AE14" s="23"/>
      <c r="AF14" s="23"/>
      <c r="AG14" s="23"/>
      <c r="AH14" s="23"/>
    </row>
    <row r="15" spans="1:42" ht="18.75">
      <c r="A15" s="7" t="s">
        <v>75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28"/>
      <c r="R15" s="29"/>
      <c r="S15" s="29"/>
      <c r="T15" s="30"/>
      <c r="U15" s="30"/>
      <c r="V15" s="30"/>
      <c r="W15" s="30"/>
      <c r="X15" s="30"/>
      <c r="Y15" s="30"/>
      <c r="Z15" s="30"/>
      <c r="AA15" s="95"/>
      <c r="AB15" s="96"/>
      <c r="AC15" s="27"/>
      <c r="AD15" s="23"/>
      <c r="AE15" s="23"/>
      <c r="AF15" s="23"/>
      <c r="AG15" s="23"/>
      <c r="AH15" s="23"/>
    </row>
    <row r="16" spans="1:42" ht="18.75">
      <c r="A16" s="7" t="s">
        <v>76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24" ht="26.25">
      <c r="A17" s="34" t="s">
        <v>78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22" spans="1:24" ht="18.75">
      <c r="A22" s="9" t="s">
        <v>39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8.75">
      <c r="A23" s="7" t="s">
        <v>14</v>
      </c>
      <c r="B23" s="13">
        <v>1985</v>
      </c>
      <c r="C23" s="7">
        <v>1986</v>
      </c>
      <c r="D23" s="7">
        <v>1987</v>
      </c>
      <c r="E23" s="7">
        <v>1988</v>
      </c>
      <c r="F23" s="7">
        <v>1989</v>
      </c>
      <c r="G23" s="7">
        <v>1990</v>
      </c>
      <c r="H23" s="7">
        <v>1991</v>
      </c>
      <c r="I23" s="7">
        <v>1992</v>
      </c>
      <c r="J23" s="7">
        <v>1993</v>
      </c>
      <c r="K23" s="7">
        <v>1994</v>
      </c>
      <c r="L23" s="7">
        <v>1995</v>
      </c>
      <c r="M23" s="7">
        <v>1996</v>
      </c>
      <c r="N23" s="13">
        <v>1997</v>
      </c>
      <c r="O23" s="7">
        <v>1998</v>
      </c>
      <c r="P23" s="7">
        <v>1999</v>
      </c>
      <c r="Q23" s="7">
        <v>2000</v>
      </c>
      <c r="R23" s="7">
        <v>2001</v>
      </c>
      <c r="S23" s="7">
        <v>2002</v>
      </c>
      <c r="T23" s="13">
        <v>2003</v>
      </c>
      <c r="U23" s="7">
        <v>2004</v>
      </c>
      <c r="V23" s="7">
        <v>2005</v>
      </c>
      <c r="W23" s="7">
        <v>2006</v>
      </c>
      <c r="X23" s="7">
        <v>2007</v>
      </c>
    </row>
    <row r="24" spans="1:24" ht="21">
      <c r="A24" s="7" t="s">
        <v>13</v>
      </c>
      <c r="B24" s="7" t="s">
        <v>50</v>
      </c>
      <c r="C24" s="7" t="s">
        <v>50</v>
      </c>
      <c r="D24" s="7" t="s">
        <v>50</v>
      </c>
      <c r="E24" s="7" t="s">
        <v>50</v>
      </c>
      <c r="F24" s="7" t="s">
        <v>50</v>
      </c>
      <c r="G24" s="7" t="s">
        <v>50</v>
      </c>
      <c r="H24" s="7" t="s">
        <v>50</v>
      </c>
      <c r="I24" s="7" t="s">
        <v>50</v>
      </c>
      <c r="J24" s="7" t="s">
        <v>50</v>
      </c>
      <c r="K24" s="7" t="s">
        <v>50</v>
      </c>
      <c r="L24" s="7" t="s">
        <v>50</v>
      </c>
      <c r="M24" s="7" t="s">
        <v>50</v>
      </c>
      <c r="N24" s="7" t="s">
        <v>50</v>
      </c>
      <c r="O24" s="7" t="s">
        <v>50</v>
      </c>
      <c r="P24" s="7" t="s">
        <v>50</v>
      </c>
      <c r="Q24" s="7" t="s">
        <v>50</v>
      </c>
      <c r="R24" s="7" t="s">
        <v>50</v>
      </c>
      <c r="S24" s="7" t="s">
        <v>50</v>
      </c>
      <c r="T24" s="7" t="s">
        <v>50</v>
      </c>
      <c r="U24" s="7" t="s">
        <v>50</v>
      </c>
      <c r="V24" s="7" t="s">
        <v>50</v>
      </c>
      <c r="W24" s="7" t="s">
        <v>50</v>
      </c>
      <c r="X24" s="7" t="s">
        <v>50</v>
      </c>
    </row>
    <row r="25" spans="1:24" ht="18.75">
      <c r="A25" s="10" t="s">
        <v>0</v>
      </c>
      <c r="B25" s="19"/>
      <c r="C25" s="97">
        <v>145.30000000000001</v>
      </c>
      <c r="D25" s="11">
        <v>210.8</v>
      </c>
      <c r="E25" s="11">
        <v>193.7</v>
      </c>
      <c r="F25" s="11">
        <v>218</v>
      </c>
      <c r="G25" s="11">
        <v>235.1</v>
      </c>
      <c r="H25" s="11">
        <v>195.5</v>
      </c>
      <c r="I25" s="11">
        <v>255.7</v>
      </c>
      <c r="J25" s="11">
        <v>214.8</v>
      </c>
      <c r="K25" s="11">
        <v>144.69999999999999</v>
      </c>
      <c r="L25" s="11">
        <v>563.79999999999995</v>
      </c>
      <c r="M25" s="11">
        <v>393.4</v>
      </c>
      <c r="N25" s="12">
        <v>666.5</v>
      </c>
      <c r="O25" s="11">
        <v>745.5</v>
      </c>
      <c r="P25" s="11">
        <v>454.9</v>
      </c>
      <c r="Q25" s="11">
        <v>300.2</v>
      </c>
      <c r="R25" s="11">
        <v>186.6</v>
      </c>
      <c r="S25" s="11">
        <v>192.9</v>
      </c>
      <c r="T25" s="12">
        <v>1133</v>
      </c>
      <c r="U25" s="11">
        <v>677.7</v>
      </c>
      <c r="V25" s="11">
        <v>684</v>
      </c>
      <c r="W25" s="11">
        <v>1209.0999999999999</v>
      </c>
      <c r="X25" s="11">
        <v>163.1</v>
      </c>
    </row>
    <row r="26" spans="1:24" ht="18.75">
      <c r="A26" s="10" t="s">
        <v>1</v>
      </c>
      <c r="B26" s="12">
        <v>379.9</v>
      </c>
      <c r="C26" s="97">
        <v>504.7</v>
      </c>
      <c r="D26" s="11">
        <v>246.4</v>
      </c>
      <c r="E26" s="11">
        <v>174.1</v>
      </c>
      <c r="F26" s="11">
        <v>176.8</v>
      </c>
      <c r="G26" s="11">
        <v>196.8</v>
      </c>
      <c r="H26" s="11">
        <v>486.2</v>
      </c>
      <c r="I26" s="11">
        <v>174.7</v>
      </c>
      <c r="J26" s="11">
        <v>196.1</v>
      </c>
      <c r="K26" s="11">
        <v>151.19999999999999</v>
      </c>
      <c r="L26" s="11">
        <v>390.3</v>
      </c>
      <c r="M26" s="11">
        <v>679.9</v>
      </c>
      <c r="N26" s="12">
        <v>251.5</v>
      </c>
      <c r="O26" s="11">
        <v>1669.4</v>
      </c>
      <c r="P26" s="11">
        <v>1060.3</v>
      </c>
      <c r="Q26" s="11">
        <v>329.7</v>
      </c>
      <c r="R26" s="11">
        <v>216.9</v>
      </c>
      <c r="S26" s="11">
        <v>160.19999999999999</v>
      </c>
      <c r="T26" s="12">
        <v>1274.0999999999999</v>
      </c>
      <c r="U26" s="11">
        <v>534</v>
      </c>
      <c r="V26" s="11">
        <v>1535.5</v>
      </c>
      <c r="W26" s="11">
        <v>529.79999999999995</v>
      </c>
      <c r="X26" s="11">
        <v>160.30000000000001</v>
      </c>
    </row>
    <row r="27" spans="1:24" ht="18.75">
      <c r="A27" s="10" t="s">
        <v>2</v>
      </c>
      <c r="B27" s="12">
        <v>295.7</v>
      </c>
      <c r="C27" s="97">
        <v>584.5</v>
      </c>
      <c r="D27" s="11">
        <v>248</v>
      </c>
      <c r="E27" s="11">
        <v>432.2</v>
      </c>
      <c r="F27" s="11">
        <v>369.9</v>
      </c>
      <c r="G27" s="11">
        <v>174.7</v>
      </c>
      <c r="H27" s="11">
        <v>306.8</v>
      </c>
      <c r="I27" s="11">
        <v>140</v>
      </c>
      <c r="J27" s="11">
        <v>196</v>
      </c>
      <c r="K27" s="11">
        <v>149.4</v>
      </c>
      <c r="L27" s="11">
        <v>374</v>
      </c>
      <c r="M27" s="11">
        <v>812.5</v>
      </c>
      <c r="N27" s="12">
        <v>371.3</v>
      </c>
      <c r="O27" s="11">
        <v>811</v>
      </c>
      <c r="P27" s="11">
        <v>926.2</v>
      </c>
      <c r="Q27" s="11">
        <v>296.3</v>
      </c>
      <c r="R27" s="11">
        <v>190.7</v>
      </c>
      <c r="S27" s="11">
        <v>339.4</v>
      </c>
      <c r="T27" s="12">
        <v>373</v>
      </c>
      <c r="U27" s="11">
        <v>251.6</v>
      </c>
      <c r="V27" s="11">
        <v>1494.3</v>
      </c>
      <c r="W27" s="11">
        <v>2053.3000000000002</v>
      </c>
      <c r="X27" s="11">
        <v>368.4</v>
      </c>
    </row>
    <row r="28" spans="1:24" ht="18.75">
      <c r="A28" s="10" t="s">
        <v>3</v>
      </c>
      <c r="B28" s="12">
        <v>236</v>
      </c>
      <c r="C28" s="97">
        <v>237.3</v>
      </c>
      <c r="D28" s="11">
        <v>533.1</v>
      </c>
      <c r="E28" s="11">
        <v>462.1</v>
      </c>
      <c r="F28" s="11">
        <v>208.6</v>
      </c>
      <c r="G28" s="11">
        <v>184.9</v>
      </c>
      <c r="H28" s="11">
        <v>242.5</v>
      </c>
      <c r="I28" s="11">
        <v>277</v>
      </c>
      <c r="J28" s="11">
        <v>224.7</v>
      </c>
      <c r="K28" s="11">
        <v>190</v>
      </c>
      <c r="L28" s="11">
        <v>564</v>
      </c>
      <c r="M28" s="11">
        <v>896.3</v>
      </c>
      <c r="N28" s="12">
        <v>1035.5999999999999</v>
      </c>
      <c r="O28" s="11">
        <v>436.3</v>
      </c>
      <c r="P28" s="11">
        <v>773.3</v>
      </c>
      <c r="Q28" s="11">
        <v>268.7</v>
      </c>
      <c r="R28" s="11">
        <v>227.1</v>
      </c>
      <c r="S28" s="11">
        <v>224.2</v>
      </c>
      <c r="T28" s="12">
        <v>478.9</v>
      </c>
      <c r="U28" s="11">
        <v>207.9</v>
      </c>
      <c r="V28" s="11">
        <v>529.70000000000005</v>
      </c>
      <c r="W28" s="11">
        <v>1177.9000000000001</v>
      </c>
      <c r="X28" s="11">
        <v>255.2</v>
      </c>
    </row>
    <row r="29" spans="1:24" ht="18.75">
      <c r="A29" s="10" t="s">
        <v>4</v>
      </c>
      <c r="B29" s="12">
        <v>194.8</v>
      </c>
      <c r="C29" s="97">
        <v>204.7</v>
      </c>
      <c r="D29" s="11">
        <v>337</v>
      </c>
      <c r="E29" s="11">
        <v>208.9</v>
      </c>
      <c r="F29" s="11">
        <v>188</v>
      </c>
      <c r="G29" s="11">
        <v>154.9</v>
      </c>
      <c r="H29" s="11">
        <v>273.5</v>
      </c>
      <c r="I29" s="11">
        <v>212.7</v>
      </c>
      <c r="J29" s="11">
        <v>254.8</v>
      </c>
      <c r="K29" s="11">
        <v>145.9</v>
      </c>
      <c r="L29" s="11">
        <v>229</v>
      </c>
      <c r="M29" s="11">
        <v>452.2</v>
      </c>
      <c r="N29" s="12">
        <v>598.20000000000005</v>
      </c>
      <c r="O29" s="11">
        <v>995.4</v>
      </c>
      <c r="P29" s="11">
        <v>298.8</v>
      </c>
      <c r="Q29" s="11">
        <v>324.5</v>
      </c>
      <c r="R29" s="11">
        <v>205.9</v>
      </c>
      <c r="S29" s="11">
        <v>143.69999999999999</v>
      </c>
      <c r="T29" s="12">
        <v>386.7</v>
      </c>
      <c r="U29" s="11">
        <v>145.30000000000001</v>
      </c>
      <c r="V29" s="11">
        <v>261.7</v>
      </c>
      <c r="W29" s="11">
        <v>364.2</v>
      </c>
      <c r="X29" s="11">
        <v>334.6</v>
      </c>
    </row>
    <row r="30" spans="1:24" ht="18.75">
      <c r="A30" s="10" t="s">
        <v>5</v>
      </c>
      <c r="B30" s="12">
        <v>155.5</v>
      </c>
      <c r="C30" s="97">
        <v>174.5</v>
      </c>
      <c r="D30" s="11">
        <v>186.5</v>
      </c>
      <c r="E30" s="11">
        <v>235.7</v>
      </c>
      <c r="F30" s="11">
        <v>173.6</v>
      </c>
      <c r="G30" s="11">
        <v>154.5</v>
      </c>
      <c r="H30" s="11">
        <v>269.60000000000002</v>
      </c>
      <c r="I30" s="11">
        <v>227.6</v>
      </c>
      <c r="J30" s="11">
        <v>149</v>
      </c>
      <c r="K30" s="11">
        <v>90.5</v>
      </c>
      <c r="L30" s="11">
        <v>186</v>
      </c>
      <c r="M30" s="11">
        <v>197.4</v>
      </c>
      <c r="N30" s="12">
        <v>224.4</v>
      </c>
      <c r="O30" s="11">
        <v>370.6</v>
      </c>
      <c r="P30" s="11">
        <v>151</v>
      </c>
      <c r="Q30" s="11">
        <v>164.2</v>
      </c>
      <c r="R30" s="11">
        <v>124.1</v>
      </c>
      <c r="S30" s="11">
        <v>109.1</v>
      </c>
      <c r="T30" s="19"/>
      <c r="U30" s="11">
        <v>288.2</v>
      </c>
      <c r="V30" s="11">
        <v>406.8</v>
      </c>
      <c r="W30" s="11">
        <v>234.7</v>
      </c>
      <c r="X30" s="11">
        <v>424.7</v>
      </c>
    </row>
    <row r="31" spans="1:24" ht="18.75">
      <c r="A31" s="10" t="s">
        <v>6</v>
      </c>
      <c r="B31" s="12">
        <v>91.8</v>
      </c>
      <c r="C31" s="97">
        <v>172.1</v>
      </c>
      <c r="D31" s="11">
        <v>143.19999999999999</v>
      </c>
      <c r="E31" s="11">
        <v>179.1</v>
      </c>
      <c r="F31" s="11">
        <v>127.3</v>
      </c>
      <c r="G31" s="11">
        <v>81.3</v>
      </c>
      <c r="H31" s="11">
        <v>195</v>
      </c>
      <c r="I31" s="11">
        <v>170.5</v>
      </c>
      <c r="J31" s="11">
        <v>87.3</v>
      </c>
      <c r="K31" s="11">
        <v>77.400000000000006</v>
      </c>
      <c r="L31" s="11">
        <v>136.5</v>
      </c>
      <c r="M31" s="11">
        <v>103.9</v>
      </c>
      <c r="N31" s="12">
        <v>121.1</v>
      </c>
      <c r="O31" s="11">
        <v>120.9</v>
      </c>
      <c r="P31" s="11">
        <v>126.1</v>
      </c>
      <c r="Q31" s="11">
        <v>73.599999999999994</v>
      </c>
      <c r="R31" s="11">
        <v>95.9</v>
      </c>
      <c r="S31" s="11">
        <v>112.3</v>
      </c>
      <c r="T31" s="12">
        <v>149.9</v>
      </c>
      <c r="U31" s="11">
        <v>144.1</v>
      </c>
      <c r="V31" s="11">
        <v>407.6</v>
      </c>
      <c r="W31" s="11">
        <v>218.8</v>
      </c>
      <c r="X31" s="11">
        <v>74.2</v>
      </c>
    </row>
    <row r="32" spans="1:24" ht="18.75">
      <c r="A32" s="10" t="s">
        <v>7</v>
      </c>
      <c r="B32" s="12">
        <v>69.7</v>
      </c>
      <c r="C32" s="97">
        <v>122.4</v>
      </c>
      <c r="D32" s="11">
        <v>126</v>
      </c>
      <c r="E32" s="11">
        <v>150.19999999999999</v>
      </c>
      <c r="F32" s="11">
        <v>136.4</v>
      </c>
      <c r="G32" s="11">
        <v>63.5</v>
      </c>
      <c r="H32" s="11">
        <v>161.5</v>
      </c>
      <c r="I32" s="11">
        <v>106.1</v>
      </c>
      <c r="J32" s="11">
        <v>90.6</v>
      </c>
      <c r="K32" s="11">
        <v>62.7</v>
      </c>
      <c r="L32" s="11">
        <v>97.2</v>
      </c>
      <c r="M32" s="11">
        <v>112.9</v>
      </c>
      <c r="N32" s="19"/>
      <c r="O32" s="11">
        <v>70.5</v>
      </c>
      <c r="P32" s="11">
        <v>123.7</v>
      </c>
      <c r="Q32" s="11">
        <v>87.5</v>
      </c>
      <c r="R32" s="11">
        <v>89.2</v>
      </c>
      <c r="S32" s="11">
        <v>168.1</v>
      </c>
      <c r="T32" s="12">
        <v>114.3</v>
      </c>
      <c r="U32" s="11">
        <v>122.7</v>
      </c>
      <c r="V32" s="11">
        <v>607.5</v>
      </c>
      <c r="W32" s="11">
        <v>135.19999999999999</v>
      </c>
      <c r="X32" s="11">
        <v>131.80000000000001</v>
      </c>
    </row>
    <row r="33" spans="1:24" ht="18.75">
      <c r="A33" s="10" t="s">
        <v>8</v>
      </c>
      <c r="B33" s="12">
        <v>108.1</v>
      </c>
      <c r="C33" s="97">
        <v>146.9</v>
      </c>
      <c r="D33" s="11">
        <v>151.80000000000001</v>
      </c>
      <c r="E33" s="11">
        <v>137.69999999999999</v>
      </c>
      <c r="F33" s="11">
        <v>173.7</v>
      </c>
      <c r="G33" s="11">
        <v>90.7</v>
      </c>
      <c r="H33" s="11">
        <v>150</v>
      </c>
      <c r="I33" s="11">
        <v>131.69999999999999</v>
      </c>
      <c r="J33" s="11">
        <v>132.1</v>
      </c>
      <c r="K33" s="11">
        <v>68.599999999999994</v>
      </c>
      <c r="L33" s="11">
        <v>113</v>
      </c>
      <c r="M33" s="11">
        <v>154.80000000000001</v>
      </c>
      <c r="N33" s="19"/>
      <c r="O33" s="11">
        <v>97</v>
      </c>
      <c r="P33" s="11">
        <v>161.9</v>
      </c>
      <c r="Q33" s="11">
        <v>137.5</v>
      </c>
      <c r="R33" s="11">
        <v>105.2</v>
      </c>
      <c r="S33" s="11">
        <v>201.7</v>
      </c>
      <c r="T33" s="12">
        <v>129.6</v>
      </c>
      <c r="U33" s="11">
        <v>155.30000000000001</v>
      </c>
      <c r="V33" s="11">
        <v>337.5</v>
      </c>
      <c r="W33" s="11">
        <v>152</v>
      </c>
      <c r="X33" s="11">
        <v>133.1</v>
      </c>
    </row>
    <row r="34" spans="1:24" ht="18.75">
      <c r="A34" s="10" t="s">
        <v>9</v>
      </c>
      <c r="B34" s="97">
        <v>114.4</v>
      </c>
      <c r="C34" s="11">
        <v>200.8</v>
      </c>
      <c r="D34" s="11">
        <v>188.6</v>
      </c>
      <c r="E34" s="11">
        <v>152.5</v>
      </c>
      <c r="F34" s="11">
        <v>226.6</v>
      </c>
      <c r="G34" s="11">
        <v>117.1</v>
      </c>
      <c r="H34" s="11">
        <v>188</v>
      </c>
      <c r="I34" s="11">
        <v>177.2</v>
      </c>
      <c r="J34" s="11">
        <v>110.6</v>
      </c>
      <c r="K34" s="11">
        <v>127.7</v>
      </c>
      <c r="L34" s="11">
        <v>135</v>
      </c>
      <c r="M34" s="11">
        <v>164.4</v>
      </c>
      <c r="N34" s="12">
        <v>158.9</v>
      </c>
      <c r="O34" s="11">
        <v>151.4</v>
      </c>
      <c r="P34" s="11">
        <v>177.7</v>
      </c>
      <c r="Q34" s="11">
        <v>170.3</v>
      </c>
      <c r="R34" s="11">
        <v>136.5</v>
      </c>
      <c r="S34" s="11">
        <v>310.39999999999998</v>
      </c>
      <c r="T34" s="12">
        <v>133.1</v>
      </c>
      <c r="U34" s="11">
        <v>152.30000000000001</v>
      </c>
      <c r="V34" s="11">
        <v>309.39999999999998</v>
      </c>
      <c r="W34" s="11">
        <v>164</v>
      </c>
      <c r="X34" s="11">
        <v>141.6</v>
      </c>
    </row>
    <row r="35" spans="1:24" ht="18.75">
      <c r="A35" s="10" t="s">
        <v>10</v>
      </c>
      <c r="B35" s="97">
        <v>154.1</v>
      </c>
      <c r="C35" s="11">
        <v>211.7</v>
      </c>
      <c r="D35" s="11">
        <v>226.9</v>
      </c>
      <c r="E35" s="11">
        <v>209.3</v>
      </c>
      <c r="F35" s="11">
        <v>206.8</v>
      </c>
      <c r="G35" s="11">
        <v>128.6</v>
      </c>
      <c r="H35" s="11">
        <v>229.7</v>
      </c>
      <c r="I35" s="11">
        <v>159.80000000000001</v>
      </c>
      <c r="J35" s="11">
        <v>216.7</v>
      </c>
      <c r="K35" s="11">
        <v>162.80000000000001</v>
      </c>
      <c r="L35" s="11">
        <v>260.60000000000002</v>
      </c>
      <c r="M35" s="11">
        <v>148.4</v>
      </c>
      <c r="N35" s="12">
        <v>263.8</v>
      </c>
      <c r="O35" s="11">
        <v>448.6</v>
      </c>
      <c r="P35" s="11">
        <v>213.5</v>
      </c>
      <c r="Q35" s="11">
        <v>172.6</v>
      </c>
      <c r="R35" s="11">
        <v>139</v>
      </c>
      <c r="S35" s="11">
        <v>333.2</v>
      </c>
      <c r="T35" s="12">
        <v>129.6</v>
      </c>
      <c r="U35" s="11">
        <v>202.2</v>
      </c>
      <c r="V35" s="11">
        <v>290.3</v>
      </c>
      <c r="W35" s="11">
        <v>242.4</v>
      </c>
      <c r="X35" s="11">
        <v>940.8</v>
      </c>
    </row>
    <row r="36" spans="1:24" ht="18.75">
      <c r="A36" s="10" t="s">
        <v>11</v>
      </c>
      <c r="B36" s="97">
        <v>159.9</v>
      </c>
      <c r="C36" s="11">
        <v>190.8</v>
      </c>
      <c r="D36" s="11">
        <v>264.8</v>
      </c>
      <c r="E36" s="11">
        <v>270.3</v>
      </c>
      <c r="F36" s="11">
        <v>254.8</v>
      </c>
      <c r="G36" s="11">
        <v>257.7</v>
      </c>
      <c r="H36" s="11">
        <v>235.9</v>
      </c>
      <c r="I36" s="11">
        <v>197.5</v>
      </c>
      <c r="J36" s="11">
        <v>180.1</v>
      </c>
      <c r="K36" s="11">
        <v>234.6</v>
      </c>
      <c r="L36" s="11">
        <v>261.8</v>
      </c>
      <c r="M36" s="11">
        <v>950.7</v>
      </c>
      <c r="N36" s="12">
        <v>613.79999999999995</v>
      </c>
      <c r="O36" s="11">
        <v>878.7</v>
      </c>
      <c r="P36" s="11">
        <v>236.4</v>
      </c>
      <c r="Q36" s="11">
        <v>173.6</v>
      </c>
      <c r="R36" s="11">
        <v>174.8</v>
      </c>
      <c r="S36" s="11">
        <v>613.79999999999995</v>
      </c>
      <c r="T36" s="12">
        <v>353.1</v>
      </c>
      <c r="U36" s="11">
        <v>217.6</v>
      </c>
      <c r="V36" s="11">
        <v>489</v>
      </c>
      <c r="W36" s="11">
        <v>174.4</v>
      </c>
      <c r="X36" s="11">
        <v>839.4</v>
      </c>
    </row>
    <row r="41" spans="1:24" ht="23.25">
      <c r="A41" s="60" t="s">
        <v>57</v>
      </c>
    </row>
    <row r="43" spans="1:24" ht="23.25">
      <c r="A43" s="61" t="s">
        <v>77</v>
      </c>
    </row>
    <row r="45" spans="1:24" ht="18.75">
      <c r="A45" s="17" t="s">
        <v>58</v>
      </c>
    </row>
    <row r="48" spans="1:24" ht="56.25">
      <c r="A48" s="32" t="s">
        <v>26</v>
      </c>
      <c r="B48" s="43" t="s">
        <v>86</v>
      </c>
      <c r="C48" s="43" t="s">
        <v>87</v>
      </c>
      <c r="D48" s="43" t="s">
        <v>88</v>
      </c>
      <c r="E48" s="43" t="s">
        <v>89</v>
      </c>
      <c r="F48" s="43" t="s">
        <v>90</v>
      </c>
      <c r="G48" s="43" t="s">
        <v>91</v>
      </c>
      <c r="H48" s="43" t="s">
        <v>92</v>
      </c>
      <c r="I48" s="43" t="s">
        <v>93</v>
      </c>
      <c r="J48" s="43" t="s">
        <v>94</v>
      </c>
      <c r="K48" s="43" t="s">
        <v>95</v>
      </c>
      <c r="L48" s="43" t="s">
        <v>96</v>
      </c>
      <c r="M48" s="43" t="s">
        <v>97</v>
      </c>
      <c r="N48" s="43" t="s">
        <v>98</v>
      </c>
      <c r="O48" s="43" t="s">
        <v>99</v>
      </c>
      <c r="P48" s="43" t="s">
        <v>100</v>
      </c>
      <c r="Q48" s="43" t="s">
        <v>101</v>
      </c>
      <c r="R48" s="43" t="s">
        <v>102</v>
      </c>
      <c r="S48" s="43" t="s">
        <v>103</v>
      </c>
      <c r="T48" s="43" t="s">
        <v>104</v>
      </c>
      <c r="U48" s="43" t="s">
        <v>105</v>
      </c>
    </row>
    <row r="49" spans="1:21" ht="21">
      <c r="A49" s="7" t="s">
        <v>13</v>
      </c>
      <c r="B49" s="7" t="s">
        <v>50</v>
      </c>
      <c r="C49" s="7" t="s">
        <v>50</v>
      </c>
      <c r="D49" s="7" t="s">
        <v>50</v>
      </c>
      <c r="E49" s="7" t="s">
        <v>50</v>
      </c>
      <c r="F49" s="7" t="s">
        <v>50</v>
      </c>
      <c r="G49" s="7" t="s">
        <v>50</v>
      </c>
      <c r="H49" s="7" t="s">
        <v>50</v>
      </c>
      <c r="I49" s="7" t="s">
        <v>50</v>
      </c>
      <c r="J49" s="7" t="s">
        <v>50</v>
      </c>
      <c r="K49" s="7" t="s">
        <v>50</v>
      </c>
      <c r="L49" s="7" t="s">
        <v>50</v>
      </c>
      <c r="M49" s="7" t="s">
        <v>50</v>
      </c>
      <c r="N49" s="7" t="s">
        <v>50</v>
      </c>
      <c r="O49" s="7" t="s">
        <v>50</v>
      </c>
      <c r="P49" s="7" t="s">
        <v>50</v>
      </c>
      <c r="Q49" s="7" t="s">
        <v>50</v>
      </c>
      <c r="R49" s="7" t="s">
        <v>50</v>
      </c>
      <c r="S49" s="7" t="s">
        <v>50</v>
      </c>
      <c r="T49" s="7" t="s">
        <v>50</v>
      </c>
      <c r="U49" s="7" t="s">
        <v>50</v>
      </c>
    </row>
    <row r="50" spans="1:21" ht="18.75">
      <c r="A50" s="8" t="s">
        <v>23</v>
      </c>
      <c r="B50" s="14">
        <v>114.4</v>
      </c>
      <c r="C50" s="14">
        <v>200.8</v>
      </c>
      <c r="D50" s="14">
        <v>188.6</v>
      </c>
      <c r="E50" s="14">
        <v>152.5</v>
      </c>
      <c r="F50" s="14">
        <v>226.6</v>
      </c>
      <c r="G50" s="14">
        <v>117.1</v>
      </c>
      <c r="H50" s="14">
        <v>188</v>
      </c>
      <c r="I50" s="14">
        <v>177.2</v>
      </c>
      <c r="J50" s="14">
        <v>110.6</v>
      </c>
      <c r="K50" s="14">
        <v>127.7</v>
      </c>
      <c r="L50" s="14">
        <v>135</v>
      </c>
      <c r="M50" s="14">
        <v>158.9</v>
      </c>
      <c r="N50" s="14">
        <v>151.4</v>
      </c>
      <c r="O50" s="14">
        <v>177.7</v>
      </c>
      <c r="P50" s="14">
        <v>170.3</v>
      </c>
      <c r="Q50" s="14">
        <v>136.5</v>
      </c>
      <c r="R50" s="14">
        <v>133.1</v>
      </c>
      <c r="S50" s="14">
        <v>152.30000000000001</v>
      </c>
      <c r="T50" s="14">
        <v>309.39999999999998</v>
      </c>
      <c r="U50" s="14">
        <v>164</v>
      </c>
    </row>
    <row r="51" spans="1:21" ht="18.75">
      <c r="A51" s="8" t="s">
        <v>24</v>
      </c>
      <c r="B51" s="14">
        <v>154.1</v>
      </c>
      <c r="C51" s="14">
        <v>211.7</v>
      </c>
      <c r="D51" s="14">
        <v>226.9</v>
      </c>
      <c r="E51" s="14">
        <v>209.3</v>
      </c>
      <c r="F51" s="14">
        <v>206.8</v>
      </c>
      <c r="G51" s="14">
        <v>128.6</v>
      </c>
      <c r="H51" s="14">
        <v>229.7</v>
      </c>
      <c r="I51" s="14">
        <v>159.80000000000001</v>
      </c>
      <c r="J51" s="14">
        <v>216.7</v>
      </c>
      <c r="K51" s="14">
        <v>162.80000000000001</v>
      </c>
      <c r="L51" s="14">
        <v>260.60000000000002</v>
      </c>
      <c r="M51" s="14">
        <v>263.8</v>
      </c>
      <c r="N51" s="14">
        <v>448.6</v>
      </c>
      <c r="O51" s="14">
        <v>213.5</v>
      </c>
      <c r="P51" s="14">
        <v>172.6</v>
      </c>
      <c r="Q51" s="14">
        <v>139</v>
      </c>
      <c r="R51" s="14">
        <v>129.6</v>
      </c>
      <c r="S51" s="14">
        <v>202.2</v>
      </c>
      <c r="T51" s="14">
        <v>290.3</v>
      </c>
      <c r="U51" s="14">
        <v>242.4</v>
      </c>
    </row>
    <row r="52" spans="1:21" ht="18.75">
      <c r="A52" s="8" t="s">
        <v>25</v>
      </c>
      <c r="B52" s="14">
        <v>159.9</v>
      </c>
      <c r="C52" s="14">
        <v>190.8</v>
      </c>
      <c r="D52" s="14">
        <v>264.8</v>
      </c>
      <c r="E52" s="14">
        <v>270.3</v>
      </c>
      <c r="F52" s="14">
        <v>254.8</v>
      </c>
      <c r="G52" s="14">
        <v>257.7</v>
      </c>
      <c r="H52" s="14">
        <v>235.9</v>
      </c>
      <c r="I52" s="14">
        <v>197.5</v>
      </c>
      <c r="J52" s="14">
        <v>180.1</v>
      </c>
      <c r="K52" s="14">
        <v>234.6</v>
      </c>
      <c r="L52" s="14">
        <v>261.8</v>
      </c>
      <c r="M52" s="14">
        <v>613.79999999999995</v>
      </c>
      <c r="N52" s="14">
        <v>878.7</v>
      </c>
      <c r="O52" s="14">
        <v>236.4</v>
      </c>
      <c r="P52" s="14">
        <v>173.6</v>
      </c>
      <c r="Q52" s="14">
        <v>174.8</v>
      </c>
      <c r="R52" s="14">
        <v>353.1</v>
      </c>
      <c r="S52" s="14">
        <v>217.6</v>
      </c>
      <c r="T52" s="14">
        <v>489</v>
      </c>
      <c r="U52" s="14">
        <v>174.4</v>
      </c>
    </row>
    <row r="53" spans="1:21" ht="18.75">
      <c r="A53" s="8" t="s">
        <v>15</v>
      </c>
      <c r="B53" s="14">
        <v>145.30000000000001</v>
      </c>
      <c r="C53" s="14">
        <v>210.8</v>
      </c>
      <c r="D53" s="14">
        <v>193.7</v>
      </c>
      <c r="E53" s="14">
        <v>218</v>
      </c>
      <c r="F53" s="14">
        <v>235.1</v>
      </c>
      <c r="G53" s="14">
        <v>195.5</v>
      </c>
      <c r="H53" s="14">
        <v>255.7</v>
      </c>
      <c r="I53" s="14">
        <v>214.8</v>
      </c>
      <c r="J53" s="14">
        <v>144.69999999999999</v>
      </c>
      <c r="K53" s="14">
        <v>563.79999999999995</v>
      </c>
      <c r="L53" s="14">
        <v>393.4</v>
      </c>
      <c r="M53" s="14">
        <v>745.5</v>
      </c>
      <c r="N53" s="14">
        <v>454.9</v>
      </c>
      <c r="O53" s="14">
        <v>300.2</v>
      </c>
      <c r="P53" s="14">
        <v>186.6</v>
      </c>
      <c r="Q53" s="14">
        <v>192.9</v>
      </c>
      <c r="R53" s="14">
        <v>677.7</v>
      </c>
      <c r="S53" s="14">
        <v>684</v>
      </c>
      <c r="T53" s="14">
        <v>1209.0999999999999</v>
      </c>
      <c r="U53" s="14">
        <v>163.1</v>
      </c>
    </row>
    <row r="54" spans="1:21" ht="18.75">
      <c r="A54" s="8" t="s">
        <v>16</v>
      </c>
      <c r="B54" s="14">
        <v>504.7</v>
      </c>
      <c r="C54" s="14">
        <v>246.4</v>
      </c>
      <c r="D54" s="14">
        <v>174.1</v>
      </c>
      <c r="E54" s="14">
        <v>176.8</v>
      </c>
      <c r="F54" s="14">
        <v>196.8</v>
      </c>
      <c r="G54" s="14">
        <v>486.2</v>
      </c>
      <c r="H54" s="14">
        <v>174.7</v>
      </c>
      <c r="I54" s="14">
        <v>196.1</v>
      </c>
      <c r="J54" s="14">
        <v>151.19999999999999</v>
      </c>
      <c r="K54" s="14">
        <v>390.3</v>
      </c>
      <c r="L54" s="14">
        <v>679.9</v>
      </c>
      <c r="M54" s="14">
        <v>1669.4</v>
      </c>
      <c r="N54" s="14">
        <v>1060.3</v>
      </c>
      <c r="O54" s="14">
        <v>329.7</v>
      </c>
      <c r="P54" s="14">
        <v>216.9</v>
      </c>
      <c r="Q54" s="14">
        <v>160.19999999999999</v>
      </c>
      <c r="R54" s="14">
        <v>534</v>
      </c>
      <c r="S54" s="14">
        <v>1535.5</v>
      </c>
      <c r="T54" s="14">
        <v>529.79999999999995</v>
      </c>
      <c r="U54" s="14">
        <v>160.30000000000001</v>
      </c>
    </row>
    <row r="55" spans="1:21" ht="18.75">
      <c r="A55" s="8" t="s">
        <v>17</v>
      </c>
      <c r="B55" s="14">
        <v>584.5</v>
      </c>
      <c r="C55" s="14">
        <v>248</v>
      </c>
      <c r="D55" s="14">
        <v>432.2</v>
      </c>
      <c r="E55" s="14">
        <v>369.9</v>
      </c>
      <c r="F55" s="14">
        <v>174.7</v>
      </c>
      <c r="G55" s="14">
        <v>306.8</v>
      </c>
      <c r="H55" s="14">
        <v>140</v>
      </c>
      <c r="I55" s="14">
        <v>196</v>
      </c>
      <c r="J55" s="14">
        <v>149.4</v>
      </c>
      <c r="K55" s="14">
        <v>374</v>
      </c>
      <c r="L55" s="14">
        <v>812.5</v>
      </c>
      <c r="M55" s="14">
        <v>811</v>
      </c>
      <c r="N55" s="14">
        <v>926.2</v>
      </c>
      <c r="O55" s="14">
        <v>296.3</v>
      </c>
      <c r="P55" s="14">
        <v>190.7</v>
      </c>
      <c r="Q55" s="14">
        <v>339.4</v>
      </c>
      <c r="R55" s="14">
        <v>251.6</v>
      </c>
      <c r="S55" s="14">
        <v>1494.3</v>
      </c>
      <c r="T55" s="14">
        <v>2053.3000000000002</v>
      </c>
      <c r="U55" s="14">
        <v>368.4</v>
      </c>
    </row>
    <row r="56" spans="1:21" ht="18.75">
      <c r="A56" s="8" t="s">
        <v>18</v>
      </c>
      <c r="B56" s="14">
        <v>237.3</v>
      </c>
      <c r="C56" s="14">
        <v>533.1</v>
      </c>
      <c r="D56" s="14">
        <v>462.1</v>
      </c>
      <c r="E56" s="14">
        <v>208.6</v>
      </c>
      <c r="F56" s="14">
        <v>184.9</v>
      </c>
      <c r="G56" s="14">
        <v>242.5</v>
      </c>
      <c r="H56" s="14">
        <v>277</v>
      </c>
      <c r="I56" s="14">
        <v>224.7</v>
      </c>
      <c r="J56" s="14">
        <v>190</v>
      </c>
      <c r="K56" s="14">
        <v>564</v>
      </c>
      <c r="L56" s="14">
        <v>896.3</v>
      </c>
      <c r="M56" s="14">
        <v>436.3</v>
      </c>
      <c r="N56" s="14">
        <v>773.3</v>
      </c>
      <c r="O56" s="14">
        <v>268.7</v>
      </c>
      <c r="P56" s="14">
        <v>227.1</v>
      </c>
      <c r="Q56" s="14">
        <v>224.2</v>
      </c>
      <c r="R56" s="14">
        <v>207.9</v>
      </c>
      <c r="S56" s="14">
        <v>529.70000000000005</v>
      </c>
      <c r="T56" s="14">
        <v>1177.9000000000001</v>
      </c>
      <c r="U56" s="14">
        <v>255.2</v>
      </c>
    </row>
    <row r="57" spans="1:21" ht="18.75">
      <c r="A57" s="8" t="s">
        <v>4</v>
      </c>
      <c r="B57" s="14">
        <v>204.7</v>
      </c>
      <c r="C57" s="14">
        <v>337</v>
      </c>
      <c r="D57" s="14">
        <v>208.9</v>
      </c>
      <c r="E57" s="14">
        <v>188</v>
      </c>
      <c r="F57" s="14">
        <v>154.9</v>
      </c>
      <c r="G57" s="14">
        <v>273.5</v>
      </c>
      <c r="H57" s="14">
        <v>212.7</v>
      </c>
      <c r="I57" s="14">
        <v>254.8</v>
      </c>
      <c r="J57" s="14">
        <v>145.9</v>
      </c>
      <c r="K57" s="14">
        <v>229</v>
      </c>
      <c r="L57" s="14">
        <v>452.2</v>
      </c>
      <c r="M57" s="14">
        <v>995.4</v>
      </c>
      <c r="N57" s="14">
        <v>298.8</v>
      </c>
      <c r="O57" s="14">
        <v>324.5</v>
      </c>
      <c r="P57" s="14">
        <v>205.9</v>
      </c>
      <c r="Q57" s="14">
        <v>143.69999999999999</v>
      </c>
      <c r="R57" s="14">
        <v>145.30000000000001</v>
      </c>
      <c r="S57" s="14">
        <v>261.7</v>
      </c>
      <c r="T57" s="14">
        <v>364.2</v>
      </c>
      <c r="U57" s="14">
        <v>334.6</v>
      </c>
    </row>
    <row r="58" spans="1:21" ht="18.75">
      <c r="A58" s="8" t="s">
        <v>19</v>
      </c>
      <c r="B58" s="14">
        <v>174.5</v>
      </c>
      <c r="C58" s="14">
        <v>186.5</v>
      </c>
      <c r="D58" s="14">
        <v>235.7</v>
      </c>
      <c r="E58" s="14">
        <v>173.6</v>
      </c>
      <c r="F58" s="14">
        <v>154.5</v>
      </c>
      <c r="G58" s="14">
        <v>269.60000000000002</v>
      </c>
      <c r="H58" s="14">
        <v>227.6</v>
      </c>
      <c r="I58" s="14">
        <v>149</v>
      </c>
      <c r="J58" s="14">
        <v>90.5</v>
      </c>
      <c r="K58" s="14">
        <v>186</v>
      </c>
      <c r="L58" s="14">
        <v>197.4</v>
      </c>
      <c r="M58" s="14">
        <v>370.6</v>
      </c>
      <c r="N58" s="14">
        <v>151</v>
      </c>
      <c r="O58" s="14">
        <v>164.2</v>
      </c>
      <c r="P58" s="14">
        <v>124.1</v>
      </c>
      <c r="Q58" s="14">
        <v>109.1</v>
      </c>
      <c r="R58" s="14">
        <v>288.2</v>
      </c>
      <c r="S58" s="14">
        <v>406.8</v>
      </c>
      <c r="T58" s="14">
        <v>234.7</v>
      </c>
      <c r="U58" s="14">
        <v>424.7</v>
      </c>
    </row>
    <row r="59" spans="1:21" ht="18.75">
      <c r="A59" s="8" t="s">
        <v>20</v>
      </c>
      <c r="B59" s="14">
        <v>172.1</v>
      </c>
      <c r="C59" s="14">
        <v>143.19999999999999</v>
      </c>
      <c r="D59" s="14">
        <v>179.1</v>
      </c>
      <c r="E59" s="14">
        <v>127.3</v>
      </c>
      <c r="F59" s="14">
        <v>81.3</v>
      </c>
      <c r="G59" s="14">
        <v>195</v>
      </c>
      <c r="H59" s="14">
        <v>170.5</v>
      </c>
      <c r="I59" s="14">
        <v>87.3</v>
      </c>
      <c r="J59" s="14">
        <v>77.400000000000006</v>
      </c>
      <c r="K59" s="14">
        <v>136.5</v>
      </c>
      <c r="L59" s="14">
        <v>103.9</v>
      </c>
      <c r="M59" s="14">
        <v>120.9</v>
      </c>
      <c r="N59" s="14">
        <v>126.1</v>
      </c>
      <c r="O59" s="14">
        <v>73.599999999999994</v>
      </c>
      <c r="P59" s="14">
        <v>95.9</v>
      </c>
      <c r="Q59" s="14">
        <v>112.3</v>
      </c>
      <c r="R59" s="14">
        <v>144.1</v>
      </c>
      <c r="S59" s="14">
        <v>407.6</v>
      </c>
      <c r="T59" s="14">
        <v>218.8</v>
      </c>
      <c r="U59" s="14">
        <v>74.2</v>
      </c>
    </row>
    <row r="60" spans="1:21" ht="18.75">
      <c r="A60" s="8" t="s">
        <v>21</v>
      </c>
      <c r="B60" s="14">
        <v>122.4</v>
      </c>
      <c r="C60" s="14">
        <v>126</v>
      </c>
      <c r="D60" s="14">
        <v>150.19999999999999</v>
      </c>
      <c r="E60" s="14">
        <v>136.4</v>
      </c>
      <c r="F60" s="14">
        <v>63.5</v>
      </c>
      <c r="G60" s="14">
        <v>161.5</v>
      </c>
      <c r="H60" s="14">
        <v>106.1</v>
      </c>
      <c r="I60" s="14">
        <v>90.6</v>
      </c>
      <c r="J60" s="14">
        <v>62.7</v>
      </c>
      <c r="K60" s="14">
        <v>97.2</v>
      </c>
      <c r="L60" s="14">
        <v>112.9</v>
      </c>
      <c r="M60" s="14">
        <v>70.5</v>
      </c>
      <c r="N60" s="14">
        <v>123.7</v>
      </c>
      <c r="O60" s="14">
        <v>87.5</v>
      </c>
      <c r="P60" s="14">
        <v>89.2</v>
      </c>
      <c r="Q60" s="14">
        <v>168.1</v>
      </c>
      <c r="R60" s="14">
        <v>122.7</v>
      </c>
      <c r="S60" s="14">
        <v>607.5</v>
      </c>
      <c r="T60" s="14">
        <v>135.19999999999999</v>
      </c>
      <c r="U60" s="14">
        <v>131.80000000000001</v>
      </c>
    </row>
    <row r="61" spans="1:21" ht="18.75">
      <c r="A61" s="8" t="s">
        <v>22</v>
      </c>
      <c r="B61" s="14">
        <v>146.9</v>
      </c>
      <c r="C61" s="14">
        <v>151.80000000000001</v>
      </c>
      <c r="D61" s="14">
        <v>137.69999999999999</v>
      </c>
      <c r="E61" s="14">
        <v>173.7</v>
      </c>
      <c r="F61" s="14">
        <v>90.7</v>
      </c>
      <c r="G61" s="14">
        <v>150</v>
      </c>
      <c r="H61" s="14">
        <v>131.69999999999999</v>
      </c>
      <c r="I61" s="14">
        <v>132.1</v>
      </c>
      <c r="J61" s="14">
        <v>68.599999999999994</v>
      </c>
      <c r="K61" s="14">
        <v>113</v>
      </c>
      <c r="L61" s="14">
        <v>154.80000000000001</v>
      </c>
      <c r="M61" s="14">
        <v>97</v>
      </c>
      <c r="N61" s="14">
        <v>161.9</v>
      </c>
      <c r="O61" s="14">
        <v>137.5</v>
      </c>
      <c r="P61" s="14">
        <v>105.2</v>
      </c>
      <c r="Q61" s="14">
        <v>201.7</v>
      </c>
      <c r="R61" s="14">
        <v>155.30000000000001</v>
      </c>
      <c r="S61" s="14">
        <v>337.5</v>
      </c>
      <c r="T61" s="14">
        <v>152</v>
      </c>
      <c r="U61" s="14">
        <v>133.1</v>
      </c>
    </row>
    <row r="68" spans="1:25" ht="21.75">
      <c r="A68" s="17" t="s">
        <v>59</v>
      </c>
    </row>
    <row r="70" spans="1:25" ht="31.5" customHeight="1">
      <c r="A70" s="4"/>
      <c r="D70" s="5"/>
      <c r="F70" s="101" t="s">
        <v>60</v>
      </c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</row>
    <row r="71" spans="1:25" ht="17.25">
      <c r="A71" s="40" t="s">
        <v>12</v>
      </c>
      <c r="B71" s="41" t="s">
        <v>40</v>
      </c>
      <c r="C71" s="6"/>
      <c r="E71" s="48" t="s">
        <v>61</v>
      </c>
      <c r="F71" s="43" t="s">
        <v>86</v>
      </c>
      <c r="G71" s="43" t="s">
        <v>87</v>
      </c>
      <c r="H71" s="43" t="s">
        <v>88</v>
      </c>
      <c r="I71" s="43" t="s">
        <v>89</v>
      </c>
      <c r="J71" s="43" t="s">
        <v>90</v>
      </c>
      <c r="K71" s="43" t="s">
        <v>91</v>
      </c>
      <c r="L71" s="43" t="s">
        <v>92</v>
      </c>
      <c r="M71" s="43" t="s">
        <v>93</v>
      </c>
      <c r="N71" s="43" t="s">
        <v>94</v>
      </c>
      <c r="O71" s="43" t="s">
        <v>95</v>
      </c>
      <c r="P71" s="43" t="s">
        <v>96</v>
      </c>
      <c r="Q71" s="43" t="s">
        <v>97</v>
      </c>
      <c r="R71" s="43" t="s">
        <v>98</v>
      </c>
      <c r="S71" s="43" t="s">
        <v>99</v>
      </c>
      <c r="T71" s="43" t="s">
        <v>100</v>
      </c>
      <c r="U71" s="43" t="s">
        <v>101</v>
      </c>
      <c r="V71" s="43" t="s">
        <v>102</v>
      </c>
      <c r="W71" s="43" t="s">
        <v>103</v>
      </c>
      <c r="X71" s="43" t="s">
        <v>104</v>
      </c>
      <c r="Y71" s="43" t="s">
        <v>105</v>
      </c>
    </row>
    <row r="72" spans="1:25" ht="15.75">
      <c r="A72" s="37" t="s">
        <v>23</v>
      </c>
      <c r="B72" s="42">
        <v>31</v>
      </c>
      <c r="D72" s="35"/>
      <c r="E72" s="37" t="s">
        <v>23</v>
      </c>
      <c r="F72" s="46">
        <v>114.4</v>
      </c>
      <c r="G72" s="46">
        <v>200.8</v>
      </c>
      <c r="H72" s="46">
        <v>188.6</v>
      </c>
      <c r="I72" s="46">
        <v>152.5</v>
      </c>
      <c r="J72" s="46">
        <v>226.6</v>
      </c>
      <c r="K72" s="46">
        <v>117.1</v>
      </c>
      <c r="L72" s="46">
        <v>188</v>
      </c>
      <c r="M72" s="46">
        <v>177.2</v>
      </c>
      <c r="N72" s="46">
        <v>110.6</v>
      </c>
      <c r="O72" s="46">
        <v>127.7</v>
      </c>
      <c r="P72" s="46">
        <v>135</v>
      </c>
      <c r="Q72" s="46">
        <v>158.9</v>
      </c>
      <c r="R72" s="46">
        <v>151.4</v>
      </c>
      <c r="S72" s="46">
        <v>177.7</v>
      </c>
      <c r="T72" s="46">
        <v>170.3</v>
      </c>
      <c r="U72" s="46">
        <v>136.5</v>
      </c>
      <c r="V72" s="46">
        <v>133.1</v>
      </c>
      <c r="W72" s="46">
        <v>152.30000000000001</v>
      </c>
      <c r="X72" s="46">
        <v>309.39999999999998</v>
      </c>
      <c r="Y72" s="46">
        <v>164</v>
      </c>
    </row>
    <row r="73" spans="1:25" ht="15.75">
      <c r="A73" s="37" t="s">
        <v>24</v>
      </c>
      <c r="B73" s="42">
        <v>30</v>
      </c>
      <c r="D73" s="35"/>
      <c r="E73" s="37" t="s">
        <v>24</v>
      </c>
      <c r="F73" s="46">
        <v>154.1</v>
      </c>
      <c r="G73" s="46">
        <v>211.7</v>
      </c>
      <c r="H73" s="46">
        <v>226.9</v>
      </c>
      <c r="I73" s="46">
        <v>209.3</v>
      </c>
      <c r="J73" s="46">
        <v>206.8</v>
      </c>
      <c r="K73" s="46">
        <v>128.6</v>
      </c>
      <c r="L73" s="46">
        <v>229.7</v>
      </c>
      <c r="M73" s="46">
        <v>159.80000000000001</v>
      </c>
      <c r="N73" s="46">
        <v>216.7</v>
      </c>
      <c r="O73" s="46">
        <v>162.80000000000001</v>
      </c>
      <c r="P73" s="46">
        <v>260.60000000000002</v>
      </c>
      <c r="Q73" s="46">
        <v>263.8</v>
      </c>
      <c r="R73" s="46">
        <v>448.6</v>
      </c>
      <c r="S73" s="46">
        <v>213.5</v>
      </c>
      <c r="T73" s="46">
        <v>172.6</v>
      </c>
      <c r="U73" s="46">
        <v>139</v>
      </c>
      <c r="V73" s="46">
        <v>129.6</v>
      </c>
      <c r="W73" s="46">
        <v>202.2</v>
      </c>
      <c r="X73" s="46">
        <v>290.3</v>
      </c>
      <c r="Y73" s="46">
        <v>242.4</v>
      </c>
    </row>
    <row r="74" spans="1:25" ht="15.75">
      <c r="A74" s="37" t="s">
        <v>25</v>
      </c>
      <c r="B74" s="42">
        <v>31</v>
      </c>
      <c r="D74" s="35"/>
      <c r="E74" s="37" t="s">
        <v>25</v>
      </c>
      <c r="F74" s="46">
        <v>159.9</v>
      </c>
      <c r="G74" s="46">
        <v>190.8</v>
      </c>
      <c r="H74" s="46">
        <v>264.8</v>
      </c>
      <c r="I74" s="46">
        <v>270.3</v>
      </c>
      <c r="J74" s="46">
        <v>254.8</v>
      </c>
      <c r="K74" s="46">
        <v>257.7</v>
      </c>
      <c r="L74" s="46">
        <v>235.9</v>
      </c>
      <c r="M74" s="46">
        <v>197.5</v>
      </c>
      <c r="N74" s="46">
        <v>180.1</v>
      </c>
      <c r="O74" s="46">
        <v>234.6</v>
      </c>
      <c r="P74" s="46">
        <v>261.8</v>
      </c>
      <c r="Q74" s="46">
        <v>613.79999999999995</v>
      </c>
      <c r="R74" s="46">
        <v>878.7</v>
      </c>
      <c r="S74" s="46">
        <v>236.4</v>
      </c>
      <c r="T74" s="46">
        <v>173.6</v>
      </c>
      <c r="U74" s="46">
        <v>174.8</v>
      </c>
      <c r="V74" s="46">
        <v>353.1</v>
      </c>
      <c r="W74" s="46">
        <v>217.6</v>
      </c>
      <c r="X74" s="46">
        <v>489</v>
      </c>
      <c r="Y74" s="46">
        <v>174.4</v>
      </c>
    </row>
    <row r="75" spans="1:25" ht="15.75">
      <c r="A75" s="37" t="s">
        <v>15</v>
      </c>
      <c r="B75" s="42">
        <v>31</v>
      </c>
      <c r="D75" s="35"/>
      <c r="E75" s="37" t="s">
        <v>15</v>
      </c>
      <c r="F75" s="46">
        <v>145.30000000000001</v>
      </c>
      <c r="G75" s="46">
        <v>210.8</v>
      </c>
      <c r="H75" s="46">
        <v>193.7</v>
      </c>
      <c r="I75" s="46">
        <v>218</v>
      </c>
      <c r="J75" s="46">
        <v>235.1</v>
      </c>
      <c r="K75" s="46">
        <v>195.5</v>
      </c>
      <c r="L75" s="46">
        <v>255.7</v>
      </c>
      <c r="M75" s="46">
        <v>214.8</v>
      </c>
      <c r="N75" s="46">
        <v>144.69999999999999</v>
      </c>
      <c r="O75" s="46">
        <v>563.79999999999995</v>
      </c>
      <c r="P75" s="46">
        <v>393.4</v>
      </c>
      <c r="Q75" s="46">
        <v>745.5</v>
      </c>
      <c r="R75" s="46">
        <v>454.9</v>
      </c>
      <c r="S75" s="46">
        <v>300.2</v>
      </c>
      <c r="T75" s="46">
        <v>186.6</v>
      </c>
      <c r="U75" s="46">
        <v>192.9</v>
      </c>
      <c r="V75" s="46">
        <v>677.7</v>
      </c>
      <c r="W75" s="46">
        <v>684</v>
      </c>
      <c r="X75" s="46">
        <v>1209.0999999999999</v>
      </c>
      <c r="Y75" s="46">
        <v>163.1</v>
      </c>
    </row>
    <row r="76" spans="1:25" ht="15.75">
      <c r="A76" s="37" t="s">
        <v>16</v>
      </c>
      <c r="B76" s="42">
        <v>28</v>
      </c>
      <c r="D76" s="35"/>
      <c r="E76" s="37" t="s">
        <v>16</v>
      </c>
      <c r="F76" s="46">
        <v>504.7</v>
      </c>
      <c r="G76" s="46">
        <v>246.4</v>
      </c>
      <c r="H76" s="46">
        <v>174.1</v>
      </c>
      <c r="I76" s="46">
        <v>176.8</v>
      </c>
      <c r="J76" s="46">
        <v>196.8</v>
      </c>
      <c r="K76" s="46">
        <v>486.2</v>
      </c>
      <c r="L76" s="46">
        <v>174.7</v>
      </c>
      <c r="M76" s="46">
        <v>196.1</v>
      </c>
      <c r="N76" s="46">
        <v>151.19999999999999</v>
      </c>
      <c r="O76" s="46">
        <v>390.3</v>
      </c>
      <c r="P76" s="46">
        <v>679.9</v>
      </c>
      <c r="Q76" s="46">
        <v>1669.4</v>
      </c>
      <c r="R76" s="46">
        <v>1060.3</v>
      </c>
      <c r="S76" s="46">
        <v>329.7</v>
      </c>
      <c r="T76" s="46">
        <v>216.9</v>
      </c>
      <c r="U76" s="46">
        <v>160.19999999999999</v>
      </c>
      <c r="V76" s="46">
        <v>534</v>
      </c>
      <c r="W76" s="46">
        <v>1535.5</v>
      </c>
      <c r="X76" s="46">
        <v>529.79999999999995</v>
      </c>
      <c r="Y76" s="46">
        <v>160.30000000000001</v>
      </c>
    </row>
    <row r="77" spans="1:25" ht="15.75">
      <c r="A77" s="37" t="s">
        <v>17</v>
      </c>
      <c r="B77" s="42">
        <v>31</v>
      </c>
      <c r="D77" s="35"/>
      <c r="E77" s="37" t="s">
        <v>17</v>
      </c>
      <c r="F77" s="46">
        <v>584.5</v>
      </c>
      <c r="G77" s="46">
        <v>248</v>
      </c>
      <c r="H77" s="46">
        <v>432.2</v>
      </c>
      <c r="I77" s="46">
        <v>369.9</v>
      </c>
      <c r="J77" s="46">
        <v>174.7</v>
      </c>
      <c r="K77" s="46">
        <v>306.8</v>
      </c>
      <c r="L77" s="46">
        <v>140</v>
      </c>
      <c r="M77" s="46">
        <v>196</v>
      </c>
      <c r="N77" s="46">
        <v>149.4</v>
      </c>
      <c r="O77" s="46">
        <v>374</v>
      </c>
      <c r="P77" s="46">
        <v>812.5</v>
      </c>
      <c r="Q77" s="46">
        <v>811</v>
      </c>
      <c r="R77" s="46">
        <v>926.2</v>
      </c>
      <c r="S77" s="46">
        <v>296.3</v>
      </c>
      <c r="T77" s="46">
        <v>190.7</v>
      </c>
      <c r="U77" s="46">
        <v>339.4</v>
      </c>
      <c r="V77" s="46">
        <v>251.6</v>
      </c>
      <c r="W77" s="46">
        <v>1494.3</v>
      </c>
      <c r="X77" s="46">
        <v>2053.3000000000002</v>
      </c>
      <c r="Y77" s="46">
        <v>368.4</v>
      </c>
    </row>
    <row r="78" spans="1:25" ht="15.75">
      <c r="A78" s="37" t="s">
        <v>18</v>
      </c>
      <c r="B78" s="42">
        <v>30</v>
      </c>
      <c r="D78" s="35"/>
      <c r="E78" s="37" t="s">
        <v>18</v>
      </c>
      <c r="F78" s="46">
        <v>237.3</v>
      </c>
      <c r="G78" s="46">
        <v>533.1</v>
      </c>
      <c r="H78" s="46">
        <v>462.1</v>
      </c>
      <c r="I78" s="46">
        <v>208.6</v>
      </c>
      <c r="J78" s="46">
        <v>184.9</v>
      </c>
      <c r="K78" s="46">
        <v>242.5</v>
      </c>
      <c r="L78" s="46">
        <v>277</v>
      </c>
      <c r="M78" s="46">
        <v>224.7</v>
      </c>
      <c r="N78" s="46">
        <v>190</v>
      </c>
      <c r="O78" s="46">
        <v>564</v>
      </c>
      <c r="P78" s="46">
        <v>896.3</v>
      </c>
      <c r="Q78" s="46">
        <v>436.3</v>
      </c>
      <c r="R78" s="46">
        <v>773.3</v>
      </c>
      <c r="S78" s="46">
        <v>268.7</v>
      </c>
      <c r="T78" s="46">
        <v>227.1</v>
      </c>
      <c r="U78" s="46">
        <v>224.2</v>
      </c>
      <c r="V78" s="46">
        <v>207.9</v>
      </c>
      <c r="W78" s="46">
        <v>529.70000000000005</v>
      </c>
      <c r="X78" s="46">
        <v>1177.9000000000001</v>
      </c>
      <c r="Y78" s="46">
        <v>255.2</v>
      </c>
    </row>
    <row r="79" spans="1:25" ht="15.75">
      <c r="A79" s="37" t="s">
        <v>4</v>
      </c>
      <c r="B79" s="42">
        <v>31</v>
      </c>
      <c r="D79" s="35"/>
      <c r="E79" s="37" t="s">
        <v>4</v>
      </c>
      <c r="F79" s="46">
        <v>204.7</v>
      </c>
      <c r="G79" s="46">
        <v>337</v>
      </c>
      <c r="H79" s="46">
        <v>208.9</v>
      </c>
      <c r="I79" s="46">
        <v>188</v>
      </c>
      <c r="J79" s="46">
        <v>154.9</v>
      </c>
      <c r="K79" s="46">
        <v>273.5</v>
      </c>
      <c r="L79" s="46">
        <v>212.7</v>
      </c>
      <c r="M79" s="46">
        <v>254.8</v>
      </c>
      <c r="N79" s="46">
        <v>145.9</v>
      </c>
      <c r="O79" s="46">
        <v>229</v>
      </c>
      <c r="P79" s="46">
        <v>452.2</v>
      </c>
      <c r="Q79" s="46">
        <v>995.4</v>
      </c>
      <c r="R79" s="46">
        <v>298.8</v>
      </c>
      <c r="S79" s="46">
        <v>324.5</v>
      </c>
      <c r="T79" s="46">
        <v>205.9</v>
      </c>
      <c r="U79" s="46">
        <v>143.69999999999999</v>
      </c>
      <c r="V79" s="46">
        <v>145.30000000000001</v>
      </c>
      <c r="W79" s="46">
        <v>261.7</v>
      </c>
      <c r="X79" s="46">
        <v>364.2</v>
      </c>
      <c r="Y79" s="46">
        <v>334.6</v>
      </c>
    </row>
    <row r="80" spans="1:25" ht="15.75">
      <c r="A80" s="37" t="s">
        <v>19</v>
      </c>
      <c r="B80" s="42">
        <v>30</v>
      </c>
      <c r="D80" s="35"/>
      <c r="E80" s="37" t="s">
        <v>19</v>
      </c>
      <c r="F80" s="46">
        <v>174.5</v>
      </c>
      <c r="G80" s="46">
        <v>186.5</v>
      </c>
      <c r="H80" s="46">
        <v>235.7</v>
      </c>
      <c r="I80" s="46">
        <v>173.6</v>
      </c>
      <c r="J80" s="46">
        <v>154.5</v>
      </c>
      <c r="K80" s="46">
        <v>269.60000000000002</v>
      </c>
      <c r="L80" s="46">
        <v>227.6</v>
      </c>
      <c r="M80" s="46">
        <v>149</v>
      </c>
      <c r="N80" s="46">
        <v>90.5</v>
      </c>
      <c r="O80" s="46">
        <v>186</v>
      </c>
      <c r="P80" s="46">
        <v>197.4</v>
      </c>
      <c r="Q80" s="46">
        <v>370.6</v>
      </c>
      <c r="R80" s="46">
        <v>151</v>
      </c>
      <c r="S80" s="46">
        <v>164.2</v>
      </c>
      <c r="T80" s="46">
        <v>124.1</v>
      </c>
      <c r="U80" s="46">
        <v>109.1</v>
      </c>
      <c r="V80" s="46">
        <v>288.2</v>
      </c>
      <c r="W80" s="46">
        <v>406.8</v>
      </c>
      <c r="X80" s="46">
        <v>234.7</v>
      </c>
      <c r="Y80" s="46">
        <v>424.7</v>
      </c>
    </row>
    <row r="81" spans="1:25" ht="15.75">
      <c r="A81" s="37" t="s">
        <v>20</v>
      </c>
      <c r="B81" s="42">
        <v>31</v>
      </c>
      <c r="D81" s="35"/>
      <c r="E81" s="37" t="s">
        <v>20</v>
      </c>
      <c r="F81" s="46">
        <v>172.1</v>
      </c>
      <c r="G81" s="46">
        <v>143.19999999999999</v>
      </c>
      <c r="H81" s="46">
        <v>179.1</v>
      </c>
      <c r="I81" s="46">
        <v>127.3</v>
      </c>
      <c r="J81" s="46">
        <v>81.3</v>
      </c>
      <c r="K81" s="46">
        <v>195</v>
      </c>
      <c r="L81" s="46">
        <v>170.5</v>
      </c>
      <c r="M81" s="46">
        <v>87.3</v>
      </c>
      <c r="N81" s="46">
        <v>77.400000000000006</v>
      </c>
      <c r="O81" s="46">
        <v>136.5</v>
      </c>
      <c r="P81" s="46">
        <v>103.9</v>
      </c>
      <c r="Q81" s="46">
        <v>120.9</v>
      </c>
      <c r="R81" s="46">
        <v>126.1</v>
      </c>
      <c r="S81" s="46">
        <v>73.599999999999994</v>
      </c>
      <c r="T81" s="46">
        <v>95.9</v>
      </c>
      <c r="U81" s="46">
        <v>112.3</v>
      </c>
      <c r="V81" s="46">
        <v>144.1</v>
      </c>
      <c r="W81" s="46">
        <v>407.6</v>
      </c>
      <c r="X81" s="46">
        <v>218.8</v>
      </c>
      <c r="Y81" s="46">
        <v>74.2</v>
      </c>
    </row>
    <row r="82" spans="1:25" ht="15.75">
      <c r="A82" s="37" t="s">
        <v>21</v>
      </c>
      <c r="B82" s="42">
        <v>31</v>
      </c>
      <c r="D82" s="35"/>
      <c r="E82" s="37" t="s">
        <v>21</v>
      </c>
      <c r="F82" s="46">
        <v>122.4</v>
      </c>
      <c r="G82" s="46">
        <v>126</v>
      </c>
      <c r="H82" s="46">
        <v>150.19999999999999</v>
      </c>
      <c r="I82" s="46">
        <v>136.4</v>
      </c>
      <c r="J82" s="46">
        <v>63.5</v>
      </c>
      <c r="K82" s="46">
        <v>161.5</v>
      </c>
      <c r="L82" s="46">
        <v>106.1</v>
      </c>
      <c r="M82" s="46">
        <v>90.6</v>
      </c>
      <c r="N82" s="46">
        <v>62.7</v>
      </c>
      <c r="O82" s="46">
        <v>97.2</v>
      </c>
      <c r="P82" s="46">
        <v>112.9</v>
      </c>
      <c r="Q82" s="46">
        <v>70.5</v>
      </c>
      <c r="R82" s="46">
        <v>123.7</v>
      </c>
      <c r="S82" s="46">
        <v>87.5</v>
      </c>
      <c r="T82" s="46">
        <v>89.2</v>
      </c>
      <c r="U82" s="46">
        <v>168.1</v>
      </c>
      <c r="V82" s="46">
        <v>122.7</v>
      </c>
      <c r="W82" s="46">
        <v>607.5</v>
      </c>
      <c r="X82" s="46">
        <v>135.19999999999999</v>
      </c>
      <c r="Y82" s="46">
        <v>131.80000000000001</v>
      </c>
    </row>
    <row r="83" spans="1:25" ht="15.75">
      <c r="A83" s="37" t="s">
        <v>22</v>
      </c>
      <c r="B83" s="42">
        <v>30</v>
      </c>
      <c r="D83" s="35"/>
      <c r="E83" s="37" t="s">
        <v>22</v>
      </c>
      <c r="F83" s="46">
        <v>146.9</v>
      </c>
      <c r="G83" s="46">
        <v>151.80000000000001</v>
      </c>
      <c r="H83" s="46">
        <v>137.69999999999999</v>
      </c>
      <c r="I83" s="46">
        <v>173.7</v>
      </c>
      <c r="J83" s="46">
        <v>90.7</v>
      </c>
      <c r="K83" s="46">
        <v>150</v>
      </c>
      <c r="L83" s="46">
        <v>131.69999999999999</v>
      </c>
      <c r="M83" s="46">
        <v>132.1</v>
      </c>
      <c r="N83" s="46">
        <v>68.599999999999994</v>
      </c>
      <c r="O83" s="46">
        <v>113</v>
      </c>
      <c r="P83" s="46">
        <v>154.80000000000001</v>
      </c>
      <c r="Q83" s="46">
        <v>97</v>
      </c>
      <c r="R83" s="46">
        <v>161.9</v>
      </c>
      <c r="S83" s="46">
        <v>137.5</v>
      </c>
      <c r="T83" s="46">
        <v>105.2</v>
      </c>
      <c r="U83" s="46">
        <v>201.7</v>
      </c>
      <c r="V83" s="46">
        <v>155.30000000000001</v>
      </c>
      <c r="W83" s="46">
        <v>337.5</v>
      </c>
      <c r="X83" s="46">
        <v>152</v>
      </c>
      <c r="Y83" s="46">
        <v>133.1</v>
      </c>
    </row>
    <row r="84" spans="1:25" ht="15.75">
      <c r="A84" s="39"/>
      <c r="B84" s="39">
        <f>SUM(B72:B83)</f>
        <v>365</v>
      </c>
      <c r="E84" s="38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ht="15.75">
      <c r="E85" s="39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1:25" ht="18">
      <c r="E86" s="49" t="s">
        <v>62</v>
      </c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</row>
    <row r="87" spans="1:25" ht="15" customHeight="1">
      <c r="D87" s="35"/>
      <c r="E87" s="37" t="s">
        <v>23</v>
      </c>
      <c r="F87" s="47">
        <f>F72*60*60*24*B72</f>
        <v>306408960</v>
      </c>
      <c r="G87" s="47">
        <f>G72*60*60*24*B72</f>
        <v>537822720</v>
      </c>
      <c r="H87" s="47">
        <f>H72*60*60*24*B72</f>
        <v>505146240</v>
      </c>
      <c r="I87" s="47">
        <f>I72*60*60*24*B72</f>
        <v>408456000</v>
      </c>
      <c r="J87" s="47">
        <f>J72*60*60*24*B72</f>
        <v>606925440</v>
      </c>
      <c r="K87" s="47">
        <f>K72*60*60*24*B72</f>
        <v>313640640</v>
      </c>
      <c r="L87" s="47">
        <f>L72*60*60*24*B72</f>
        <v>503539200</v>
      </c>
      <c r="M87" s="47">
        <f>M72*60*60*24*B72</f>
        <v>474612480</v>
      </c>
      <c r="N87" s="47">
        <f>N72*60*60*24*B72</f>
        <v>296231040</v>
      </c>
      <c r="O87" s="47">
        <f>O72*60*60*24*B72</f>
        <v>342031680</v>
      </c>
      <c r="P87" s="47">
        <f>P72*60*60*24*B72</f>
        <v>361584000</v>
      </c>
      <c r="Q87" s="47">
        <f>Q72*60*60*24*B72</f>
        <v>425597760</v>
      </c>
      <c r="R87" s="47">
        <f>R72*60*60*24*B72</f>
        <v>405509760</v>
      </c>
      <c r="S87" s="47">
        <f>S72*60*60*24*B72</f>
        <v>475951680</v>
      </c>
      <c r="T87" s="47">
        <f>T72*60*60*24*B72</f>
        <v>456131520</v>
      </c>
      <c r="U87" s="47">
        <f>U72*60*60*24*B72</f>
        <v>365601600</v>
      </c>
      <c r="V87" s="47">
        <f>V72*60*60*24*B72</f>
        <v>356495040</v>
      </c>
      <c r="W87" s="47">
        <f>W72*60*60*24*B72</f>
        <v>407920320</v>
      </c>
      <c r="X87" s="47">
        <f>X72*60*60*24*B72</f>
        <v>828696960</v>
      </c>
      <c r="Y87" s="47">
        <f>Y72*60*60*24*B72</f>
        <v>439257600</v>
      </c>
    </row>
    <row r="88" spans="1:25" ht="15.75">
      <c r="D88" s="35"/>
      <c r="E88" s="37" t="s">
        <v>24</v>
      </c>
      <c r="F88" s="47">
        <f>F73*60*60*24*B73</f>
        <v>399427200</v>
      </c>
      <c r="G88" s="47">
        <f t="shared" ref="G88:G98" si="0">G73*60*60*24*B73</f>
        <v>548726400</v>
      </c>
      <c r="H88" s="47">
        <f t="shared" ref="H88:H98" si="1">H73*60*60*24*B73</f>
        <v>588124800</v>
      </c>
      <c r="I88" s="47">
        <f t="shared" ref="I88:I98" si="2">I73*60*60*24*B73</f>
        <v>542505600</v>
      </c>
      <c r="J88" s="47">
        <f t="shared" ref="J88:J98" si="3">J73*60*60*24*B73</f>
        <v>536025600</v>
      </c>
      <c r="K88" s="47">
        <f t="shared" ref="K88:K98" si="4">K73*60*60*24*B73</f>
        <v>333331200</v>
      </c>
      <c r="L88" s="47">
        <f t="shared" ref="L88:L98" si="5">L73*60*60*24*B73</f>
        <v>595382400</v>
      </c>
      <c r="M88" s="47">
        <f t="shared" ref="M88:M98" si="6">M73*60*60*24*B73</f>
        <v>414201600</v>
      </c>
      <c r="N88" s="47">
        <f t="shared" ref="N88:N98" si="7">N73*60*60*24*B73</f>
        <v>561686400</v>
      </c>
      <c r="O88" s="47">
        <f t="shared" ref="O88:O98" si="8">O73*60*60*24*B73</f>
        <v>421977600</v>
      </c>
      <c r="P88" s="47">
        <f t="shared" ref="P88:P98" si="9">P73*60*60*24*B73</f>
        <v>675475200.00000012</v>
      </c>
      <c r="Q88" s="47">
        <f t="shared" ref="Q88:Q98" si="10">Q73*60*60*24*B73</f>
        <v>683769600</v>
      </c>
      <c r="R88" s="47">
        <f t="shared" ref="R88:R98" si="11">R73*60*60*24*B73</f>
        <v>1162771200</v>
      </c>
      <c r="S88" s="47">
        <f t="shared" ref="S88:S98" si="12">S73*60*60*24*B73</f>
        <v>553392000</v>
      </c>
      <c r="T88" s="47">
        <f t="shared" ref="T88:T98" si="13">T73*60*60*24*B73</f>
        <v>447379200</v>
      </c>
      <c r="U88" s="47">
        <f t="shared" ref="U88:U98" si="14">U73*60*60*24*B73</f>
        <v>360288000</v>
      </c>
      <c r="V88" s="47">
        <f t="shared" ref="V88:V98" si="15">V73*60*60*24*B73</f>
        <v>335923200</v>
      </c>
      <c r="W88" s="47">
        <f t="shared" ref="W88:W98" si="16">W73*60*60*24*B73</f>
        <v>524102400</v>
      </c>
      <c r="X88" s="47">
        <f t="shared" ref="X88:X98" si="17">X73*60*60*24*B73</f>
        <v>752457600</v>
      </c>
      <c r="Y88" s="47">
        <f t="shared" ref="Y88:Y98" si="18">Y73*60*60*24*B73</f>
        <v>628300800</v>
      </c>
    </row>
    <row r="89" spans="1:25" ht="15.75">
      <c r="D89" s="35"/>
      <c r="E89" s="37" t="s">
        <v>25</v>
      </c>
      <c r="F89" s="47">
        <f t="shared" ref="F89:F98" si="19">F74*60*60*24*B74</f>
        <v>428276160</v>
      </c>
      <c r="G89" s="47">
        <f t="shared" si="0"/>
        <v>511038720</v>
      </c>
      <c r="H89" s="47">
        <f t="shared" si="1"/>
        <v>709240320</v>
      </c>
      <c r="I89" s="47">
        <f t="shared" si="2"/>
        <v>723971520</v>
      </c>
      <c r="J89" s="47">
        <f t="shared" si="3"/>
        <v>682456320</v>
      </c>
      <c r="K89" s="47">
        <f t="shared" si="4"/>
        <v>690223680</v>
      </c>
      <c r="L89" s="47">
        <f t="shared" si="5"/>
        <v>631834560</v>
      </c>
      <c r="M89" s="47">
        <f t="shared" si="6"/>
        <v>528984000</v>
      </c>
      <c r="N89" s="47">
        <f t="shared" si="7"/>
        <v>482379840</v>
      </c>
      <c r="O89" s="47">
        <f t="shared" si="8"/>
        <v>628352640</v>
      </c>
      <c r="P89" s="47">
        <f t="shared" si="9"/>
        <v>701205120</v>
      </c>
      <c r="Q89" s="47">
        <f t="shared" si="10"/>
        <v>1644001920</v>
      </c>
      <c r="R89" s="47">
        <f t="shared" si="11"/>
        <v>2353510080</v>
      </c>
      <c r="S89" s="47">
        <f t="shared" si="12"/>
        <v>633173760</v>
      </c>
      <c r="T89" s="47">
        <f t="shared" si="13"/>
        <v>464970240</v>
      </c>
      <c r="U89" s="47">
        <f t="shared" si="14"/>
        <v>468184320</v>
      </c>
      <c r="V89" s="47">
        <f t="shared" si="15"/>
        <v>945743040</v>
      </c>
      <c r="W89" s="47">
        <f t="shared" si="16"/>
        <v>582819840</v>
      </c>
      <c r="X89" s="47">
        <f t="shared" si="17"/>
        <v>1309737600</v>
      </c>
      <c r="Y89" s="47">
        <f t="shared" si="18"/>
        <v>467112960</v>
      </c>
    </row>
    <row r="90" spans="1:25" ht="15" customHeight="1">
      <c r="D90" s="35"/>
      <c r="E90" s="37" t="s">
        <v>15</v>
      </c>
      <c r="F90" s="47">
        <f t="shared" si="19"/>
        <v>389171520</v>
      </c>
      <c r="G90" s="47">
        <f t="shared" si="0"/>
        <v>564606720</v>
      </c>
      <c r="H90" s="47">
        <f t="shared" si="1"/>
        <v>518806080</v>
      </c>
      <c r="I90" s="47">
        <f t="shared" si="2"/>
        <v>583891200</v>
      </c>
      <c r="J90" s="47">
        <f t="shared" si="3"/>
        <v>629691840</v>
      </c>
      <c r="K90" s="47">
        <f t="shared" si="4"/>
        <v>523627200</v>
      </c>
      <c r="L90" s="47">
        <f t="shared" si="5"/>
        <v>684866880</v>
      </c>
      <c r="M90" s="47">
        <f t="shared" si="6"/>
        <v>575320320</v>
      </c>
      <c r="N90" s="47">
        <f t="shared" si="7"/>
        <v>387564480</v>
      </c>
      <c r="O90" s="47">
        <f t="shared" si="8"/>
        <v>1510081920</v>
      </c>
      <c r="P90" s="47">
        <f t="shared" si="9"/>
        <v>1053682560</v>
      </c>
      <c r="Q90" s="47">
        <f t="shared" si="10"/>
        <v>1996747200</v>
      </c>
      <c r="R90" s="47">
        <f t="shared" si="11"/>
        <v>1218404160</v>
      </c>
      <c r="S90" s="47">
        <f t="shared" si="12"/>
        <v>804055680</v>
      </c>
      <c r="T90" s="47">
        <f t="shared" si="13"/>
        <v>499789440</v>
      </c>
      <c r="U90" s="47">
        <f t="shared" si="14"/>
        <v>516663360</v>
      </c>
      <c r="V90" s="47">
        <f t="shared" si="15"/>
        <v>1815151680</v>
      </c>
      <c r="W90" s="47">
        <f t="shared" si="16"/>
        <v>1832025600</v>
      </c>
      <c r="X90" s="47">
        <f t="shared" si="17"/>
        <v>3238453440</v>
      </c>
      <c r="Y90" s="47">
        <f t="shared" si="18"/>
        <v>436847040</v>
      </c>
    </row>
    <row r="91" spans="1:25" ht="15.75">
      <c r="D91" s="36"/>
      <c r="E91" s="37" t="s">
        <v>16</v>
      </c>
      <c r="F91" s="47">
        <f t="shared" si="19"/>
        <v>1220970240</v>
      </c>
      <c r="G91" s="47">
        <f t="shared" si="0"/>
        <v>596090880</v>
      </c>
      <c r="H91" s="47">
        <f t="shared" si="1"/>
        <v>421182720</v>
      </c>
      <c r="I91" s="47">
        <f t="shared" si="2"/>
        <v>427714560</v>
      </c>
      <c r="J91" s="47">
        <f t="shared" si="3"/>
        <v>476098560</v>
      </c>
      <c r="K91" s="47">
        <f t="shared" si="4"/>
        <v>1176215040</v>
      </c>
      <c r="L91" s="47">
        <f t="shared" si="5"/>
        <v>422634240</v>
      </c>
      <c r="M91" s="47">
        <f t="shared" si="6"/>
        <v>474405120</v>
      </c>
      <c r="N91" s="47">
        <f t="shared" si="7"/>
        <v>365783040</v>
      </c>
      <c r="O91" s="47">
        <f t="shared" si="8"/>
        <v>944213760</v>
      </c>
      <c r="P91" s="47">
        <f t="shared" si="9"/>
        <v>1644814080</v>
      </c>
      <c r="Q91" s="47">
        <f t="shared" si="10"/>
        <v>4038612480</v>
      </c>
      <c r="R91" s="47">
        <f t="shared" si="11"/>
        <v>2565077760</v>
      </c>
      <c r="S91" s="47">
        <f t="shared" si="12"/>
        <v>797610240</v>
      </c>
      <c r="T91" s="47">
        <f t="shared" si="13"/>
        <v>524724480</v>
      </c>
      <c r="U91" s="47">
        <f t="shared" si="14"/>
        <v>387555840</v>
      </c>
      <c r="V91" s="47">
        <f t="shared" si="15"/>
        <v>1291852800</v>
      </c>
      <c r="W91" s="47">
        <f t="shared" si="16"/>
        <v>3714681600</v>
      </c>
      <c r="X91" s="47">
        <f t="shared" si="17"/>
        <v>1281692159.9999998</v>
      </c>
      <c r="Y91" s="47">
        <f t="shared" si="18"/>
        <v>387797760</v>
      </c>
    </row>
    <row r="92" spans="1:25" ht="15.75">
      <c r="D92" s="36"/>
      <c r="E92" s="37" t="s">
        <v>17</v>
      </c>
      <c r="F92" s="47">
        <f t="shared" si="19"/>
        <v>1565524800</v>
      </c>
      <c r="G92" s="47">
        <f t="shared" si="0"/>
        <v>664243200</v>
      </c>
      <c r="H92" s="47">
        <f t="shared" si="1"/>
        <v>1157604480</v>
      </c>
      <c r="I92" s="47">
        <f t="shared" si="2"/>
        <v>990740160</v>
      </c>
      <c r="J92" s="47">
        <f t="shared" si="3"/>
        <v>467916480</v>
      </c>
      <c r="K92" s="47">
        <f t="shared" si="4"/>
        <v>821733120</v>
      </c>
      <c r="L92" s="47">
        <f t="shared" si="5"/>
        <v>374976000</v>
      </c>
      <c r="M92" s="47">
        <f t="shared" si="6"/>
        <v>524966400</v>
      </c>
      <c r="N92" s="47">
        <f t="shared" si="7"/>
        <v>400152960</v>
      </c>
      <c r="O92" s="47">
        <f t="shared" si="8"/>
        <v>1001721600</v>
      </c>
      <c r="P92" s="47">
        <f t="shared" si="9"/>
        <v>2176200000</v>
      </c>
      <c r="Q92" s="47">
        <f t="shared" si="10"/>
        <v>2172182400</v>
      </c>
      <c r="R92" s="47">
        <f t="shared" si="11"/>
        <v>2480734080</v>
      </c>
      <c r="S92" s="47">
        <f t="shared" si="12"/>
        <v>793609920</v>
      </c>
      <c r="T92" s="47">
        <f t="shared" si="13"/>
        <v>510770880</v>
      </c>
      <c r="U92" s="47">
        <f t="shared" si="14"/>
        <v>909048960</v>
      </c>
      <c r="V92" s="47">
        <f t="shared" si="15"/>
        <v>673885440</v>
      </c>
      <c r="W92" s="47">
        <f t="shared" si="16"/>
        <v>4002333120</v>
      </c>
      <c r="X92" s="47">
        <f t="shared" si="17"/>
        <v>5499558720.000001</v>
      </c>
      <c r="Y92" s="47">
        <f t="shared" si="18"/>
        <v>986722560</v>
      </c>
    </row>
    <row r="93" spans="1:25" ht="15" customHeight="1">
      <c r="D93" s="35"/>
      <c r="E93" s="37" t="s">
        <v>18</v>
      </c>
      <c r="F93" s="47">
        <f t="shared" si="19"/>
        <v>615081600</v>
      </c>
      <c r="G93" s="47">
        <f t="shared" si="0"/>
        <v>1381795200</v>
      </c>
      <c r="H93" s="47">
        <f t="shared" si="1"/>
        <v>1197763200</v>
      </c>
      <c r="I93" s="47">
        <f t="shared" si="2"/>
        <v>540691200</v>
      </c>
      <c r="J93" s="47">
        <f t="shared" si="3"/>
        <v>479260800</v>
      </c>
      <c r="K93" s="47">
        <f t="shared" si="4"/>
        <v>628560000</v>
      </c>
      <c r="L93" s="47">
        <f t="shared" si="5"/>
        <v>717984000</v>
      </c>
      <c r="M93" s="47">
        <f t="shared" si="6"/>
        <v>582422400</v>
      </c>
      <c r="N93" s="47">
        <f t="shared" si="7"/>
        <v>492480000</v>
      </c>
      <c r="O93" s="47">
        <f t="shared" si="8"/>
        <v>1461888000</v>
      </c>
      <c r="P93" s="47">
        <f t="shared" si="9"/>
        <v>2323209600</v>
      </c>
      <c r="Q93" s="47">
        <f t="shared" si="10"/>
        <v>1130889600</v>
      </c>
      <c r="R93" s="47">
        <f t="shared" si="11"/>
        <v>2004393600</v>
      </c>
      <c r="S93" s="47">
        <f t="shared" si="12"/>
        <v>696470400</v>
      </c>
      <c r="T93" s="47">
        <f t="shared" si="13"/>
        <v>588643200</v>
      </c>
      <c r="U93" s="47">
        <f t="shared" si="14"/>
        <v>581126400</v>
      </c>
      <c r="V93" s="47">
        <f t="shared" si="15"/>
        <v>538876800</v>
      </c>
      <c r="W93" s="47">
        <f t="shared" si="16"/>
        <v>1372982400.0000002</v>
      </c>
      <c r="X93" s="47">
        <f t="shared" si="17"/>
        <v>3053116800</v>
      </c>
      <c r="Y93" s="47">
        <f t="shared" si="18"/>
        <v>661478400</v>
      </c>
    </row>
    <row r="94" spans="1:25" ht="15.75">
      <c r="D94" s="35"/>
      <c r="E94" s="37" t="s">
        <v>4</v>
      </c>
      <c r="F94" s="47">
        <f t="shared" si="19"/>
        <v>548268480</v>
      </c>
      <c r="G94" s="47">
        <f t="shared" si="0"/>
        <v>902620800</v>
      </c>
      <c r="H94" s="47">
        <f t="shared" si="1"/>
        <v>559517760</v>
      </c>
      <c r="I94" s="47">
        <f t="shared" si="2"/>
        <v>503539200</v>
      </c>
      <c r="J94" s="47">
        <f t="shared" si="3"/>
        <v>414884160</v>
      </c>
      <c r="K94" s="47">
        <f t="shared" si="4"/>
        <v>732542400</v>
      </c>
      <c r="L94" s="47">
        <f t="shared" si="5"/>
        <v>569695680</v>
      </c>
      <c r="M94" s="47">
        <f t="shared" si="6"/>
        <v>682456320</v>
      </c>
      <c r="N94" s="47">
        <f t="shared" si="7"/>
        <v>390778560</v>
      </c>
      <c r="O94" s="47">
        <f t="shared" si="8"/>
        <v>613353600</v>
      </c>
      <c r="P94" s="47">
        <f t="shared" si="9"/>
        <v>1211172480</v>
      </c>
      <c r="Q94" s="47">
        <f t="shared" si="10"/>
        <v>2666079360</v>
      </c>
      <c r="R94" s="47">
        <f t="shared" si="11"/>
        <v>800305920</v>
      </c>
      <c r="S94" s="47">
        <f t="shared" si="12"/>
        <v>869140800</v>
      </c>
      <c r="T94" s="47">
        <f t="shared" si="13"/>
        <v>551482560</v>
      </c>
      <c r="U94" s="47">
        <f t="shared" si="14"/>
        <v>384886080</v>
      </c>
      <c r="V94" s="47">
        <f t="shared" si="15"/>
        <v>389171520</v>
      </c>
      <c r="W94" s="47">
        <f t="shared" si="16"/>
        <v>700937280</v>
      </c>
      <c r="X94" s="47">
        <f t="shared" si="17"/>
        <v>975473280</v>
      </c>
      <c r="Y94" s="47">
        <f t="shared" si="18"/>
        <v>896192640</v>
      </c>
    </row>
    <row r="95" spans="1:25" ht="15.75">
      <c r="D95" s="35"/>
      <c r="E95" s="37" t="s">
        <v>19</v>
      </c>
      <c r="F95" s="47">
        <f t="shared" si="19"/>
        <v>452304000</v>
      </c>
      <c r="G95" s="47">
        <f t="shared" si="0"/>
        <v>483408000</v>
      </c>
      <c r="H95" s="47">
        <f t="shared" si="1"/>
        <v>610934400</v>
      </c>
      <c r="I95" s="47">
        <f t="shared" si="2"/>
        <v>449971200</v>
      </c>
      <c r="J95" s="47">
        <f t="shared" si="3"/>
        <v>400464000</v>
      </c>
      <c r="K95" s="47">
        <f t="shared" si="4"/>
        <v>698803200.00000012</v>
      </c>
      <c r="L95" s="47">
        <f t="shared" si="5"/>
        <v>589939200</v>
      </c>
      <c r="M95" s="47">
        <f t="shared" si="6"/>
        <v>386208000</v>
      </c>
      <c r="N95" s="47">
        <f t="shared" si="7"/>
        <v>234576000</v>
      </c>
      <c r="O95" s="47">
        <f t="shared" si="8"/>
        <v>482112000</v>
      </c>
      <c r="P95" s="47">
        <f t="shared" si="9"/>
        <v>511660800</v>
      </c>
      <c r="Q95" s="47">
        <f t="shared" si="10"/>
        <v>960595200</v>
      </c>
      <c r="R95" s="47">
        <f t="shared" si="11"/>
        <v>391392000</v>
      </c>
      <c r="S95" s="47">
        <f t="shared" si="12"/>
        <v>425606400</v>
      </c>
      <c r="T95" s="47">
        <f t="shared" si="13"/>
        <v>321667200</v>
      </c>
      <c r="U95" s="47">
        <f t="shared" si="14"/>
        <v>282787200</v>
      </c>
      <c r="V95" s="47">
        <f t="shared" si="15"/>
        <v>747014400</v>
      </c>
      <c r="W95" s="47">
        <f t="shared" si="16"/>
        <v>1054425600</v>
      </c>
      <c r="X95" s="47">
        <f t="shared" si="17"/>
        <v>608342400</v>
      </c>
      <c r="Y95" s="47">
        <f t="shared" si="18"/>
        <v>1100822400</v>
      </c>
    </row>
    <row r="96" spans="1:25" ht="15" customHeight="1">
      <c r="D96" s="35"/>
      <c r="E96" s="37" t="s">
        <v>20</v>
      </c>
      <c r="F96" s="47">
        <f t="shared" si="19"/>
        <v>460952640</v>
      </c>
      <c r="G96" s="47">
        <f t="shared" si="0"/>
        <v>383546880</v>
      </c>
      <c r="H96" s="47">
        <f t="shared" si="1"/>
        <v>479701440</v>
      </c>
      <c r="I96" s="47">
        <f t="shared" si="2"/>
        <v>340960320</v>
      </c>
      <c r="J96" s="47">
        <f t="shared" si="3"/>
        <v>217753920</v>
      </c>
      <c r="K96" s="47">
        <f t="shared" si="4"/>
        <v>522288000</v>
      </c>
      <c r="L96" s="47">
        <f t="shared" si="5"/>
        <v>456667200</v>
      </c>
      <c r="M96" s="47">
        <f t="shared" si="6"/>
        <v>233824320</v>
      </c>
      <c r="N96" s="47">
        <f t="shared" si="7"/>
        <v>207308160</v>
      </c>
      <c r="O96" s="47">
        <f t="shared" si="8"/>
        <v>365601600</v>
      </c>
      <c r="P96" s="47">
        <f t="shared" si="9"/>
        <v>278285760</v>
      </c>
      <c r="Q96" s="47">
        <f t="shared" si="10"/>
        <v>323818560</v>
      </c>
      <c r="R96" s="47">
        <f t="shared" si="11"/>
        <v>337746240</v>
      </c>
      <c r="S96" s="47">
        <f t="shared" si="12"/>
        <v>197130240</v>
      </c>
      <c r="T96" s="47">
        <f t="shared" si="13"/>
        <v>256858560</v>
      </c>
      <c r="U96" s="47">
        <f t="shared" si="14"/>
        <v>300784320</v>
      </c>
      <c r="V96" s="47">
        <f t="shared" si="15"/>
        <v>385957440</v>
      </c>
      <c r="W96" s="47">
        <f t="shared" si="16"/>
        <v>1091715840</v>
      </c>
      <c r="X96" s="47">
        <f t="shared" si="17"/>
        <v>586033920</v>
      </c>
      <c r="Y96" s="47">
        <f t="shared" si="18"/>
        <v>198737280</v>
      </c>
    </row>
    <row r="97" spans="1:27" ht="15.75">
      <c r="D97" s="35"/>
      <c r="E97" s="37" t="s">
        <v>21</v>
      </c>
      <c r="F97" s="47">
        <f t="shared" si="19"/>
        <v>327836160</v>
      </c>
      <c r="G97" s="47">
        <f t="shared" si="0"/>
        <v>337478400</v>
      </c>
      <c r="H97" s="47">
        <f t="shared" si="1"/>
        <v>402295680</v>
      </c>
      <c r="I97" s="47">
        <f t="shared" si="2"/>
        <v>365333760</v>
      </c>
      <c r="J97" s="47">
        <f t="shared" si="3"/>
        <v>170078400</v>
      </c>
      <c r="K97" s="47">
        <f t="shared" si="4"/>
        <v>432561600</v>
      </c>
      <c r="L97" s="47">
        <f t="shared" si="5"/>
        <v>284178240</v>
      </c>
      <c r="M97" s="47">
        <f t="shared" si="6"/>
        <v>242663040</v>
      </c>
      <c r="N97" s="47">
        <f t="shared" si="7"/>
        <v>167935680</v>
      </c>
      <c r="O97" s="47">
        <f t="shared" si="8"/>
        <v>260340480</v>
      </c>
      <c r="P97" s="47">
        <f t="shared" si="9"/>
        <v>302391360</v>
      </c>
      <c r="Q97" s="47">
        <f t="shared" si="10"/>
        <v>188827200</v>
      </c>
      <c r="R97" s="47">
        <f t="shared" si="11"/>
        <v>331318080</v>
      </c>
      <c r="S97" s="47">
        <f t="shared" si="12"/>
        <v>234360000</v>
      </c>
      <c r="T97" s="47">
        <f t="shared" si="13"/>
        <v>238913280</v>
      </c>
      <c r="U97" s="47">
        <f t="shared" si="14"/>
        <v>450239040</v>
      </c>
      <c r="V97" s="47">
        <f t="shared" si="15"/>
        <v>328639680</v>
      </c>
      <c r="W97" s="47">
        <f t="shared" si="16"/>
        <v>1627128000</v>
      </c>
      <c r="X97" s="47">
        <f t="shared" si="17"/>
        <v>362119679.99999994</v>
      </c>
      <c r="Y97" s="47">
        <f t="shared" si="18"/>
        <v>353013120.00000006</v>
      </c>
    </row>
    <row r="98" spans="1:27" ht="15.75">
      <c r="D98" s="35"/>
      <c r="E98" s="37" t="s">
        <v>22</v>
      </c>
      <c r="F98" s="47">
        <f t="shared" si="19"/>
        <v>380764800</v>
      </c>
      <c r="G98" s="47">
        <f t="shared" si="0"/>
        <v>393465600</v>
      </c>
      <c r="H98" s="47">
        <f t="shared" si="1"/>
        <v>356918400</v>
      </c>
      <c r="I98" s="47">
        <f t="shared" si="2"/>
        <v>450230400</v>
      </c>
      <c r="J98" s="47">
        <f t="shared" si="3"/>
        <v>235094400</v>
      </c>
      <c r="K98" s="47">
        <f t="shared" si="4"/>
        <v>388800000</v>
      </c>
      <c r="L98" s="47">
        <f t="shared" si="5"/>
        <v>341366399.99999994</v>
      </c>
      <c r="M98" s="47">
        <f t="shared" si="6"/>
        <v>342403200</v>
      </c>
      <c r="N98" s="47">
        <f t="shared" si="7"/>
        <v>177811200</v>
      </c>
      <c r="O98" s="47">
        <f t="shared" si="8"/>
        <v>292896000</v>
      </c>
      <c r="P98" s="47">
        <f t="shared" si="9"/>
        <v>401241600</v>
      </c>
      <c r="Q98" s="47">
        <f t="shared" si="10"/>
        <v>251424000</v>
      </c>
      <c r="R98" s="47">
        <f t="shared" si="11"/>
        <v>419644800</v>
      </c>
      <c r="S98" s="47">
        <f t="shared" si="12"/>
        <v>356400000</v>
      </c>
      <c r="T98" s="47">
        <f t="shared" si="13"/>
        <v>272678400</v>
      </c>
      <c r="U98" s="47">
        <f t="shared" si="14"/>
        <v>522806400</v>
      </c>
      <c r="V98" s="47">
        <f t="shared" si="15"/>
        <v>402537600</v>
      </c>
      <c r="W98" s="47">
        <f t="shared" si="16"/>
        <v>874800000</v>
      </c>
      <c r="X98" s="47">
        <f t="shared" si="17"/>
        <v>393984000</v>
      </c>
      <c r="Y98" s="47">
        <f t="shared" si="18"/>
        <v>344995200</v>
      </c>
    </row>
    <row r="99" spans="1:27">
      <c r="D99" s="1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7">
      <c r="D100" s="5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7">
      <c r="D101" s="5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7">
      <c r="D102" s="5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7" ht="18.75">
      <c r="A103" s="17" t="s">
        <v>63</v>
      </c>
      <c r="D103" s="5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7" ht="18.75">
      <c r="B104" s="17" t="s">
        <v>64</v>
      </c>
      <c r="D104" s="5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7">
      <c r="D105" s="5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7">
      <c r="D106" s="5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8" spans="1:27" ht="33.75">
      <c r="C108" s="39"/>
      <c r="D108" s="62"/>
      <c r="E108" s="71" t="s">
        <v>81</v>
      </c>
      <c r="F108" s="43" t="s">
        <v>86</v>
      </c>
      <c r="G108" s="43" t="s">
        <v>87</v>
      </c>
      <c r="H108" s="43" t="s">
        <v>88</v>
      </c>
      <c r="I108" s="43" t="s">
        <v>89</v>
      </c>
      <c r="J108" s="43" t="s">
        <v>90</v>
      </c>
      <c r="K108" s="43" t="s">
        <v>91</v>
      </c>
      <c r="L108" s="43" t="s">
        <v>92</v>
      </c>
      <c r="M108" s="43" t="s">
        <v>93</v>
      </c>
      <c r="N108" s="43" t="s">
        <v>94</v>
      </c>
      <c r="O108" s="43" t="s">
        <v>95</v>
      </c>
      <c r="P108" s="43" t="s">
        <v>96</v>
      </c>
      <c r="Q108" s="43" t="s">
        <v>97</v>
      </c>
      <c r="R108" s="43" t="s">
        <v>98</v>
      </c>
      <c r="S108" s="43" t="s">
        <v>99</v>
      </c>
      <c r="T108" s="43" t="s">
        <v>100</v>
      </c>
      <c r="U108" s="43" t="s">
        <v>101</v>
      </c>
      <c r="V108" s="43" t="s">
        <v>102</v>
      </c>
      <c r="W108" s="43" t="s">
        <v>103</v>
      </c>
      <c r="X108" s="43" t="s">
        <v>104</v>
      </c>
      <c r="Y108" s="43" t="s">
        <v>105</v>
      </c>
      <c r="Z108" s="43" t="s">
        <v>106</v>
      </c>
      <c r="AA108" s="43" t="s">
        <v>107</v>
      </c>
    </row>
    <row r="109" spans="1:27" ht="31.5">
      <c r="C109" s="63" t="s">
        <v>65</v>
      </c>
      <c r="D109" s="67" t="s">
        <v>27</v>
      </c>
      <c r="E109" s="72" t="s">
        <v>31</v>
      </c>
      <c r="F109" s="73">
        <f>SUM(F87:F89)</f>
        <v>1134112320</v>
      </c>
      <c r="G109" s="73">
        <f t="shared" ref="G109:Y109" si="20">SUM(G87:G89)</f>
        <v>1597587840</v>
      </c>
      <c r="H109" s="73">
        <f t="shared" si="20"/>
        <v>1802511360</v>
      </c>
      <c r="I109" s="73">
        <f t="shared" si="20"/>
        <v>1674933120</v>
      </c>
      <c r="J109" s="73">
        <f t="shared" si="20"/>
        <v>1825407360</v>
      </c>
      <c r="K109" s="73">
        <f t="shared" si="20"/>
        <v>1337195520</v>
      </c>
      <c r="L109" s="73">
        <f t="shared" si="20"/>
        <v>1730756160</v>
      </c>
      <c r="M109" s="73">
        <f t="shared" si="20"/>
        <v>1417798080</v>
      </c>
      <c r="N109" s="73">
        <f t="shared" si="20"/>
        <v>1340297280</v>
      </c>
      <c r="O109" s="73">
        <f t="shared" si="20"/>
        <v>1392361920</v>
      </c>
      <c r="P109" s="73">
        <f t="shared" si="20"/>
        <v>1738264320</v>
      </c>
      <c r="Q109" s="73">
        <f t="shared" si="20"/>
        <v>2753369280</v>
      </c>
      <c r="R109" s="73">
        <f t="shared" si="20"/>
        <v>3921791040</v>
      </c>
      <c r="S109" s="73">
        <f t="shared" si="20"/>
        <v>1662517440</v>
      </c>
      <c r="T109" s="73">
        <f t="shared" si="20"/>
        <v>1368480960</v>
      </c>
      <c r="U109" s="73">
        <f t="shared" si="20"/>
        <v>1194073920</v>
      </c>
      <c r="V109" s="73">
        <f t="shared" si="20"/>
        <v>1638161280</v>
      </c>
      <c r="W109" s="73">
        <f t="shared" si="20"/>
        <v>1514842560</v>
      </c>
      <c r="X109" s="73">
        <f t="shared" si="20"/>
        <v>2890892160</v>
      </c>
      <c r="Y109" s="73">
        <f t="shared" si="20"/>
        <v>1534671360</v>
      </c>
      <c r="Z109" s="98">
        <f>AVERAGE(F109:Y109)</f>
        <v>1773501264</v>
      </c>
      <c r="AA109" s="99">
        <f>STDEV(F109:Y109)</f>
        <v>672157287.51078391</v>
      </c>
    </row>
    <row r="110" spans="1:27" ht="31.5">
      <c r="C110" s="64" t="s">
        <v>66</v>
      </c>
      <c r="D110" s="68" t="s">
        <v>28</v>
      </c>
      <c r="E110" s="74" t="s">
        <v>32</v>
      </c>
      <c r="F110" s="75">
        <f>SUM(F87:F92)</f>
        <v>4309778880</v>
      </c>
      <c r="G110" s="75">
        <f t="shared" ref="G110:Y110" si="21">SUM(G87:G92)</f>
        <v>3422528640</v>
      </c>
      <c r="H110" s="75">
        <f t="shared" si="21"/>
        <v>3900104640</v>
      </c>
      <c r="I110" s="75">
        <f t="shared" si="21"/>
        <v>3677279040</v>
      </c>
      <c r="J110" s="75">
        <f t="shared" si="21"/>
        <v>3399114240</v>
      </c>
      <c r="K110" s="75">
        <f t="shared" si="21"/>
        <v>3858770880</v>
      </c>
      <c r="L110" s="75">
        <f t="shared" si="21"/>
        <v>3213233280</v>
      </c>
      <c r="M110" s="75">
        <f t="shared" si="21"/>
        <v>2992489920</v>
      </c>
      <c r="N110" s="75">
        <f t="shared" si="21"/>
        <v>2493797760</v>
      </c>
      <c r="O110" s="75">
        <f t="shared" si="21"/>
        <v>4848379200</v>
      </c>
      <c r="P110" s="75">
        <f t="shared" si="21"/>
        <v>6612960960</v>
      </c>
      <c r="Q110" s="75">
        <f t="shared" si="21"/>
        <v>10960911360</v>
      </c>
      <c r="R110" s="75">
        <f t="shared" si="21"/>
        <v>10186007040</v>
      </c>
      <c r="S110" s="75">
        <f t="shared" si="21"/>
        <v>4057793280</v>
      </c>
      <c r="T110" s="75">
        <f t="shared" si="21"/>
        <v>2903765760</v>
      </c>
      <c r="U110" s="75">
        <f t="shared" si="21"/>
        <v>3007342080</v>
      </c>
      <c r="V110" s="75">
        <f t="shared" si="21"/>
        <v>5419051200</v>
      </c>
      <c r="W110" s="75">
        <f t="shared" si="21"/>
        <v>11063882880</v>
      </c>
      <c r="X110" s="75">
        <f t="shared" si="21"/>
        <v>12910596480</v>
      </c>
      <c r="Y110" s="75">
        <f t="shared" si="21"/>
        <v>3346038720</v>
      </c>
      <c r="Z110" s="98">
        <f t="shared" ref="Z110:Z112" si="22">AVERAGE(F110:Y110)</f>
        <v>5329191312</v>
      </c>
      <c r="AA110" s="99">
        <f t="shared" ref="AA110:AA112" si="23">STDEV(F110:Y110)</f>
        <v>3225633927.0145597</v>
      </c>
    </row>
    <row r="111" spans="1:27" ht="31.5">
      <c r="C111" s="65" t="s">
        <v>67</v>
      </c>
      <c r="D111" s="69" t="s">
        <v>29</v>
      </c>
      <c r="E111" s="76" t="s">
        <v>33</v>
      </c>
      <c r="F111" s="77">
        <f>SUM(F87:F95)</f>
        <v>5925432960</v>
      </c>
      <c r="G111" s="77">
        <f t="shared" ref="G111:Y111" si="24">SUM(G87:G95)</f>
        <v>6190352640</v>
      </c>
      <c r="H111" s="77">
        <f t="shared" si="24"/>
        <v>6268320000</v>
      </c>
      <c r="I111" s="77">
        <f t="shared" si="24"/>
        <v>5171480640</v>
      </c>
      <c r="J111" s="77">
        <f t="shared" si="24"/>
        <v>4693723200</v>
      </c>
      <c r="K111" s="77">
        <f t="shared" si="24"/>
        <v>5918676480</v>
      </c>
      <c r="L111" s="77">
        <f t="shared" si="24"/>
        <v>5090852160</v>
      </c>
      <c r="M111" s="77">
        <f t="shared" si="24"/>
        <v>4643576640</v>
      </c>
      <c r="N111" s="77">
        <f t="shared" si="24"/>
        <v>3611632320</v>
      </c>
      <c r="O111" s="77">
        <f t="shared" si="24"/>
        <v>7405732800</v>
      </c>
      <c r="P111" s="77">
        <f t="shared" si="24"/>
        <v>10659003840</v>
      </c>
      <c r="Q111" s="77">
        <f t="shared" si="24"/>
        <v>15718475520</v>
      </c>
      <c r="R111" s="77">
        <f t="shared" si="24"/>
        <v>13382098560</v>
      </c>
      <c r="S111" s="77">
        <f t="shared" si="24"/>
        <v>6049010880</v>
      </c>
      <c r="T111" s="77">
        <f t="shared" si="24"/>
        <v>4365558720</v>
      </c>
      <c r="U111" s="77">
        <f t="shared" si="24"/>
        <v>4256141760</v>
      </c>
      <c r="V111" s="77">
        <f t="shared" si="24"/>
        <v>7094113920</v>
      </c>
      <c r="W111" s="77">
        <f t="shared" si="24"/>
        <v>14192228160</v>
      </c>
      <c r="X111" s="77">
        <f t="shared" si="24"/>
        <v>17547528960</v>
      </c>
      <c r="Y111" s="77">
        <f t="shared" si="24"/>
        <v>6004532160</v>
      </c>
      <c r="Z111" s="98">
        <f t="shared" si="22"/>
        <v>7709423616</v>
      </c>
      <c r="AA111" s="99">
        <f t="shared" si="23"/>
        <v>4182909346.0669479</v>
      </c>
    </row>
    <row r="112" spans="1:27" ht="31.5">
      <c r="C112" s="66" t="s">
        <v>68</v>
      </c>
      <c r="D112" s="70" t="s">
        <v>30</v>
      </c>
      <c r="E112" s="78" t="s">
        <v>34</v>
      </c>
      <c r="F112" s="79">
        <f>SUM(F87:F98)</f>
        <v>7094986560</v>
      </c>
      <c r="G112" s="79">
        <f t="shared" ref="G112:Y112" si="25">SUM(G87:G98)</f>
        <v>7304843520</v>
      </c>
      <c r="H112" s="79">
        <f t="shared" si="25"/>
        <v>7507235520</v>
      </c>
      <c r="I112" s="79">
        <f t="shared" si="25"/>
        <v>6328005120</v>
      </c>
      <c r="J112" s="79">
        <f t="shared" si="25"/>
        <v>5316649920</v>
      </c>
      <c r="K112" s="79">
        <f t="shared" si="25"/>
        <v>7262326080</v>
      </c>
      <c r="L112" s="79">
        <f t="shared" si="25"/>
        <v>6173064000</v>
      </c>
      <c r="M112" s="79">
        <f t="shared" si="25"/>
        <v>5462467200</v>
      </c>
      <c r="N112" s="79">
        <f t="shared" si="25"/>
        <v>4164687360</v>
      </c>
      <c r="O112" s="79">
        <f t="shared" si="25"/>
        <v>8324570880</v>
      </c>
      <c r="P112" s="79">
        <f t="shared" si="25"/>
        <v>11640922560</v>
      </c>
      <c r="Q112" s="79">
        <f t="shared" si="25"/>
        <v>16482545280</v>
      </c>
      <c r="R112" s="79">
        <f t="shared" si="25"/>
        <v>14470807680</v>
      </c>
      <c r="S112" s="79">
        <f t="shared" si="25"/>
        <v>6836901120</v>
      </c>
      <c r="T112" s="79">
        <f t="shared" si="25"/>
        <v>5134008960</v>
      </c>
      <c r="U112" s="79">
        <f t="shared" si="25"/>
        <v>5529971520</v>
      </c>
      <c r="V112" s="79">
        <f t="shared" si="25"/>
        <v>8211248640</v>
      </c>
      <c r="W112" s="79">
        <f t="shared" si="25"/>
        <v>17785872000</v>
      </c>
      <c r="X112" s="79">
        <f t="shared" si="25"/>
        <v>18889666560</v>
      </c>
      <c r="Y112" s="79">
        <f t="shared" si="25"/>
        <v>6901277760</v>
      </c>
      <c r="Z112" s="98">
        <f t="shared" si="22"/>
        <v>8841102912</v>
      </c>
      <c r="AA112" s="99">
        <f t="shared" si="23"/>
        <v>4477292379.8928795</v>
      </c>
    </row>
    <row r="113" spans="1:50" s="50" customFormat="1">
      <c r="C113" s="51"/>
      <c r="D113" s="52"/>
      <c r="E113" s="53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</row>
    <row r="114" spans="1:50" s="50" customFormat="1">
      <c r="C114" s="51"/>
      <c r="D114" s="52"/>
      <c r="E114" s="53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</row>
    <row r="115" spans="1:50" s="50" customFormat="1" ht="23.25">
      <c r="A115" s="61" t="s">
        <v>79</v>
      </c>
      <c r="C115" s="51"/>
      <c r="D115" s="52"/>
      <c r="E115" s="53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</row>
    <row r="116" spans="1:50" s="50" customFormat="1"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</row>
    <row r="117" spans="1:50" s="50" customFormat="1" ht="18.75">
      <c r="A117" s="17" t="s">
        <v>69</v>
      </c>
      <c r="C117" s="51"/>
      <c r="D117" s="52"/>
      <c r="E117" s="53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</row>
    <row r="118" spans="1:50" s="50" customFormat="1" ht="18.75">
      <c r="B118" s="55" t="s">
        <v>70</v>
      </c>
      <c r="C118" s="51"/>
      <c r="D118" s="52"/>
      <c r="E118" s="53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</row>
    <row r="119" spans="1:50" s="50" customFormat="1" ht="21">
      <c r="C119" s="51"/>
      <c r="D119" s="52"/>
      <c r="E119" s="53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AF119" s="58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59"/>
    </row>
    <row r="120" spans="1:50" s="50" customFormat="1" ht="21">
      <c r="C120" s="51"/>
      <c r="D120" s="52"/>
      <c r="E120" s="53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AF120" s="58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59"/>
    </row>
    <row r="121" spans="1:50" s="50" customFormat="1" ht="21">
      <c r="C121" s="51"/>
      <c r="D121" s="52"/>
      <c r="E121" s="53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AF121" s="58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59"/>
    </row>
    <row r="122" spans="1:50" s="50" customFormat="1">
      <c r="C122" s="51"/>
      <c r="D122" s="52"/>
      <c r="E122" s="53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59"/>
    </row>
    <row r="123" spans="1:50">
      <c r="C123" s="56"/>
      <c r="D123" s="57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</row>
    <row r="124" spans="1:50" ht="63">
      <c r="C124" s="80" t="s">
        <v>71</v>
      </c>
      <c r="D124" s="80" t="s">
        <v>72</v>
      </c>
      <c r="F124" s="43" t="s">
        <v>86</v>
      </c>
      <c r="G124" s="43" t="s">
        <v>87</v>
      </c>
      <c r="H124" s="43" t="s">
        <v>88</v>
      </c>
      <c r="I124" s="43" t="s">
        <v>89</v>
      </c>
      <c r="J124" s="43" t="s">
        <v>90</v>
      </c>
      <c r="K124" s="43" t="s">
        <v>91</v>
      </c>
      <c r="L124" s="43" t="s">
        <v>92</v>
      </c>
      <c r="M124" s="43" t="s">
        <v>93</v>
      </c>
      <c r="N124" s="43" t="s">
        <v>94</v>
      </c>
      <c r="O124" s="43" t="s">
        <v>95</v>
      </c>
      <c r="P124" s="43" t="s">
        <v>96</v>
      </c>
      <c r="Q124" s="43" t="s">
        <v>97</v>
      </c>
      <c r="R124" s="43" t="s">
        <v>98</v>
      </c>
      <c r="S124" s="43" t="s">
        <v>99</v>
      </c>
      <c r="T124" s="43" t="s">
        <v>100</v>
      </c>
      <c r="U124" s="43" t="s">
        <v>101</v>
      </c>
      <c r="V124" s="43" t="s">
        <v>102</v>
      </c>
      <c r="W124" s="43" t="s">
        <v>103</v>
      </c>
      <c r="X124" s="43" t="s">
        <v>104</v>
      </c>
      <c r="Y124" s="43" t="s">
        <v>105</v>
      </c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</row>
    <row r="125" spans="1:50" ht="18.75">
      <c r="C125" s="81">
        <f>AVERAGE(F109:Y109)</f>
        <v>1773501264</v>
      </c>
      <c r="D125" s="81">
        <f>STDEV(F109:Y109)</f>
        <v>672157287.51078391</v>
      </c>
      <c r="E125" s="72" t="s">
        <v>82</v>
      </c>
      <c r="F125" s="85">
        <f>(F109-$C$125)/$D$125</f>
        <v>-0.95124899466293711</v>
      </c>
      <c r="G125" s="85">
        <f t="shared" ref="G125:I125" si="26">(G109-$C$125)/$D$125</f>
        <v>-0.26171467195046622</v>
      </c>
      <c r="H125" s="85">
        <f t="shared" si="26"/>
        <v>4.3159683810665476E-2</v>
      </c>
      <c r="I125" s="85">
        <f t="shared" si="26"/>
        <v>-0.14664446228803046</v>
      </c>
      <c r="J125" s="85">
        <f t="shared" ref="J125:Y125" si="27">(J109-$C$125)/$D$125</f>
        <v>7.7223139530667118E-2</v>
      </c>
      <c r="K125" s="85">
        <f t="shared" si="27"/>
        <v>-0.6491125694936396</v>
      </c>
      <c r="L125" s="85">
        <f t="shared" si="27"/>
        <v>-6.3593901002396272E-2</v>
      </c>
      <c r="M125" s="85">
        <f t="shared" si="27"/>
        <v>-0.52919635122499986</v>
      </c>
      <c r="N125" s="85">
        <f t="shared" si="27"/>
        <v>-0.64449793530364685</v>
      </c>
      <c r="O125" s="85">
        <f t="shared" si="27"/>
        <v>-0.56703892240978659</v>
      </c>
      <c r="P125" s="85">
        <f t="shared" si="27"/>
        <v>-5.2423658353082526E-2</v>
      </c>
      <c r="Q125" s="85">
        <f t="shared" si="27"/>
        <v>1.4577957186609827</v>
      </c>
      <c r="R125" s="85">
        <f t="shared" si="27"/>
        <v>3.1961117076567191</v>
      </c>
      <c r="S125" s="85">
        <f t="shared" si="27"/>
        <v>-0.16511585318223512</v>
      </c>
      <c r="T125" s="85">
        <f t="shared" si="27"/>
        <v>-0.60256774943245994</v>
      </c>
      <c r="U125" s="85">
        <f t="shared" si="27"/>
        <v>-0.86204130307923477</v>
      </c>
      <c r="V125" s="85">
        <f t="shared" si="27"/>
        <v>-0.20135165758777648</v>
      </c>
      <c r="W125" s="85">
        <f t="shared" si="27"/>
        <v>-0.38481871550912872</v>
      </c>
      <c r="X125" s="85">
        <f t="shared" si="27"/>
        <v>1.6623949732629699</v>
      </c>
      <c r="Y125" s="85">
        <f t="shared" si="27"/>
        <v>-0.35531847744218392</v>
      </c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</row>
    <row r="126" spans="1:50" ht="18.75">
      <c r="C126" s="82">
        <f>AVERAGE(F110:Y110)</f>
        <v>5329191312</v>
      </c>
      <c r="D126" s="82">
        <f>STDEV(F110:Y110)</f>
        <v>3225633927.0145597</v>
      </c>
      <c r="E126" s="74" t="s">
        <v>83</v>
      </c>
      <c r="F126" s="86">
        <f t="shared" ref="F126:F128" si="28">(F110-C126)/D126</f>
        <v>-0.3160347562885113</v>
      </c>
      <c r="G126" s="86">
        <f t="shared" ref="G126:Y126" si="29">(G110-$C$126)/$D$126</f>
        <v>-0.59109704174170963</v>
      </c>
      <c r="H126" s="86">
        <f t="shared" si="29"/>
        <v>-0.44304056329252189</v>
      </c>
      <c r="I126" s="86">
        <f t="shared" si="29"/>
        <v>-0.51212019385253182</v>
      </c>
      <c r="J126" s="86">
        <f t="shared" si="29"/>
        <v>-0.59835589396418454</v>
      </c>
      <c r="K126" s="86">
        <f t="shared" si="29"/>
        <v>-0.45585471422695722</v>
      </c>
      <c r="L126" s="86">
        <f t="shared" si="29"/>
        <v>-0.65598207356356619</v>
      </c>
      <c r="M126" s="86">
        <f t="shared" si="29"/>
        <v>-0.72441617519899448</v>
      </c>
      <c r="N126" s="86">
        <f t="shared" si="29"/>
        <v>-0.87901901336468724</v>
      </c>
      <c r="O126" s="86">
        <f t="shared" si="29"/>
        <v>-0.14905972682554491</v>
      </c>
      <c r="P126" s="86">
        <f t="shared" si="29"/>
        <v>0.39798987642350819</v>
      </c>
      <c r="Q126" s="86">
        <f t="shared" si="29"/>
        <v>1.7459265916180264</v>
      </c>
      <c r="R126" s="86">
        <f t="shared" si="29"/>
        <v>1.5056934041164298</v>
      </c>
      <c r="S126" s="86">
        <f t="shared" si="29"/>
        <v>-0.39415447033592077</v>
      </c>
      <c r="T126" s="86">
        <f t="shared" si="29"/>
        <v>-0.7519221358899888</v>
      </c>
      <c r="U126" s="86">
        <f t="shared" si="29"/>
        <v>-0.71981175934274566</v>
      </c>
      <c r="V126" s="86">
        <f t="shared" si="29"/>
        <v>2.7858055201933147E-2</v>
      </c>
      <c r="W126" s="86">
        <f t="shared" si="29"/>
        <v>1.7778494701373826</v>
      </c>
      <c r="X126" s="86">
        <f t="shared" si="29"/>
        <v>2.3503613055734638</v>
      </c>
      <c r="Y126" s="86">
        <f t="shared" si="29"/>
        <v>-0.61481018518287944</v>
      </c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</row>
    <row r="127" spans="1:50" ht="18.75">
      <c r="C127" s="83">
        <f>AVERAGE(F111:Y111)</f>
        <v>7709423616</v>
      </c>
      <c r="D127" s="83">
        <f>STDEV(F111:Y111)</f>
        <v>4182909346.0669479</v>
      </c>
      <c r="E127" s="76" t="s">
        <v>84</v>
      </c>
      <c r="F127" s="100">
        <f t="shared" si="28"/>
        <v>-0.42649517558333599</v>
      </c>
      <c r="G127" s="87">
        <f t="shared" ref="G127:Y127" si="30">(G111-$C$127)/$D$127</f>
        <v>-0.36316134305619902</v>
      </c>
      <c r="H127" s="87">
        <f t="shared" si="30"/>
        <v>-0.34452183797744085</v>
      </c>
      <c r="I127" s="87">
        <f t="shared" si="30"/>
        <v>-0.60674108999908027</v>
      </c>
      <c r="J127" s="87">
        <f t="shared" si="30"/>
        <v>-0.72095763175827943</v>
      </c>
      <c r="K127" s="87">
        <f t="shared" si="30"/>
        <v>-0.42811043411298899</v>
      </c>
      <c r="L127" s="87">
        <f t="shared" si="30"/>
        <v>-0.62601678385933857</v>
      </c>
      <c r="M127" s="87">
        <f t="shared" si="30"/>
        <v>-0.73294607230317221</v>
      </c>
      <c r="N127" s="87">
        <f t="shared" si="30"/>
        <v>-0.97965099335777339</v>
      </c>
      <c r="O127" s="87">
        <f t="shared" si="30"/>
        <v>-7.2602772585915701E-2</v>
      </c>
      <c r="P127" s="87">
        <f t="shared" si="30"/>
        <v>0.70515040608599211</v>
      </c>
      <c r="Q127" s="87">
        <f t="shared" si="30"/>
        <v>1.914708458009172</v>
      </c>
      <c r="R127" s="87">
        <f t="shared" si="30"/>
        <v>1.3561553633319425</v>
      </c>
      <c r="S127" s="87">
        <f t="shared" si="30"/>
        <v>-0.39695164265542393</v>
      </c>
      <c r="T127" s="87">
        <f t="shared" si="30"/>
        <v>-0.79941127558600478</v>
      </c>
      <c r="U127" s="87">
        <f t="shared" si="30"/>
        <v>-0.82556937535521957</v>
      </c>
      <c r="V127" s="87">
        <f t="shared" si="30"/>
        <v>-0.14710089200918386</v>
      </c>
      <c r="W127" s="87">
        <f t="shared" si="30"/>
        <v>1.5498314707909144</v>
      </c>
      <c r="X127" s="87">
        <f t="shared" si="30"/>
        <v>2.3519767056989767</v>
      </c>
      <c r="Y127" s="87">
        <f t="shared" si="30"/>
        <v>-0.40758508371764102</v>
      </c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</row>
    <row r="128" spans="1:50" ht="26.25">
      <c r="C128" s="84">
        <f>AVERAGE(F112:Y112)</f>
        <v>8841102912</v>
      </c>
      <c r="D128" s="84">
        <f>STDEV(F112:Y112)</f>
        <v>4477292379.8928795</v>
      </c>
      <c r="E128" s="78" t="s">
        <v>85</v>
      </c>
      <c r="F128" s="85">
        <f t="shared" si="28"/>
        <v>-0.38999381855016946</v>
      </c>
      <c r="G128" s="88">
        <f t="shared" ref="G128:Y128" si="31">(G112-$C$128)/$D$128</f>
        <v>-0.34312241900913237</v>
      </c>
      <c r="H128" s="88">
        <f t="shared" si="31"/>
        <v>-0.29791831286030801</v>
      </c>
      <c r="I128" s="88">
        <f t="shared" si="31"/>
        <v>-0.56129856591141958</v>
      </c>
      <c r="J128" s="88">
        <f t="shared" si="31"/>
        <v>-0.78718401501496837</v>
      </c>
      <c r="K128" s="88">
        <f t="shared" si="31"/>
        <v>-0.35261865834139977</v>
      </c>
      <c r="L128" s="88">
        <f t="shared" si="31"/>
        <v>-0.59590455248844698</v>
      </c>
      <c r="M128" s="88">
        <f t="shared" si="31"/>
        <v>-0.7546158314728677</v>
      </c>
      <c r="N128" s="88">
        <f t="shared" si="31"/>
        <v>-1.0444740158139694</v>
      </c>
      <c r="O128" s="88">
        <f t="shared" si="31"/>
        <v>-0.11536705405251158</v>
      </c>
      <c r="P128" s="88">
        <f t="shared" si="31"/>
        <v>0.62533768412662527</v>
      </c>
      <c r="Q128" s="88">
        <f t="shared" si="31"/>
        <v>1.7067106008794592</v>
      </c>
      <c r="R128" s="88">
        <f t="shared" si="31"/>
        <v>1.2573904695798965</v>
      </c>
      <c r="S128" s="88">
        <f t="shared" si="31"/>
        <v>-0.44763701405802564</v>
      </c>
      <c r="T128" s="88">
        <f t="shared" si="31"/>
        <v>-0.82797674073022975</v>
      </c>
      <c r="U128" s="88">
        <f t="shared" si="31"/>
        <v>-0.73953879064722139</v>
      </c>
      <c r="V128" s="88">
        <f t="shared" si="31"/>
        <v>-0.14067749402040824</v>
      </c>
      <c r="W128" s="88">
        <f t="shared" si="31"/>
        <v>1.9978076768383857</v>
      </c>
      <c r="X128" s="88">
        <f t="shared" si="31"/>
        <v>2.2443393898346247</v>
      </c>
      <c r="Y128" s="88">
        <f t="shared" si="31"/>
        <v>-0.43325853828791294</v>
      </c>
      <c r="AF128" s="25"/>
      <c r="AG128" s="23"/>
      <c r="AH128" s="26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3"/>
      <c r="AT128" s="23"/>
      <c r="AU128" s="23"/>
      <c r="AV128" s="23"/>
      <c r="AW128" s="23"/>
      <c r="AX128" s="23"/>
    </row>
    <row r="129" spans="1:50" ht="26.25">
      <c r="AF129" s="25"/>
      <c r="AG129" s="23"/>
      <c r="AH129" s="23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3"/>
      <c r="AT129" s="23"/>
      <c r="AU129" s="23"/>
      <c r="AV129" s="23"/>
      <c r="AW129" s="23"/>
      <c r="AX129" s="23"/>
    </row>
    <row r="130" spans="1:50" ht="26.25">
      <c r="AF130" s="25"/>
      <c r="AG130" s="23"/>
      <c r="AH130" s="23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3"/>
      <c r="AT130" s="23"/>
      <c r="AU130" s="23"/>
      <c r="AV130" s="23"/>
      <c r="AW130" s="23"/>
      <c r="AX130" s="23"/>
    </row>
    <row r="131" spans="1:50" ht="18.75">
      <c r="AF131" s="23"/>
      <c r="AG131" s="23"/>
      <c r="AH131" s="23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3"/>
      <c r="AT131" s="23"/>
      <c r="AU131" s="23"/>
      <c r="AV131" s="23"/>
      <c r="AW131" s="23"/>
      <c r="AX131" s="23"/>
    </row>
    <row r="132" spans="1:50"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</row>
    <row r="133" spans="1:50" ht="23.25">
      <c r="A133" s="61" t="s">
        <v>80</v>
      </c>
    </row>
    <row r="135" spans="1:50" ht="18.75">
      <c r="A135" s="17" t="s">
        <v>73</v>
      </c>
    </row>
    <row r="152" spans="4:25" ht="15.75">
      <c r="F152" s="43" t="s">
        <v>86</v>
      </c>
      <c r="G152" s="43" t="s">
        <v>87</v>
      </c>
      <c r="H152" s="43" t="s">
        <v>88</v>
      </c>
      <c r="I152" s="43" t="s">
        <v>89</v>
      </c>
      <c r="J152" s="43" t="s">
        <v>90</v>
      </c>
      <c r="K152" s="43" t="s">
        <v>91</v>
      </c>
      <c r="L152" s="43" t="s">
        <v>92</v>
      </c>
      <c r="M152" s="43" t="s">
        <v>93</v>
      </c>
      <c r="N152" s="43" t="s">
        <v>94</v>
      </c>
      <c r="O152" s="43" t="s">
        <v>95</v>
      </c>
      <c r="P152" s="43" t="s">
        <v>96</v>
      </c>
      <c r="Q152" s="43" t="s">
        <v>97</v>
      </c>
      <c r="R152" s="43" t="s">
        <v>98</v>
      </c>
      <c r="S152" s="43" t="s">
        <v>99</v>
      </c>
      <c r="T152" s="43" t="s">
        <v>100</v>
      </c>
      <c r="U152" s="43" t="s">
        <v>101</v>
      </c>
      <c r="V152" s="43" t="s">
        <v>102</v>
      </c>
      <c r="W152" s="43" t="s">
        <v>103</v>
      </c>
      <c r="X152" s="43" t="s">
        <v>104</v>
      </c>
      <c r="Y152" s="43" t="s">
        <v>105</v>
      </c>
    </row>
    <row r="153" spans="4:25" ht="31.5">
      <c r="D153" s="63" t="s">
        <v>35</v>
      </c>
      <c r="E153" s="67" t="s">
        <v>27</v>
      </c>
      <c r="F153" s="89" t="s">
        <v>41</v>
      </c>
      <c r="G153" s="89" t="s">
        <v>41</v>
      </c>
      <c r="H153" s="90" t="s">
        <v>42</v>
      </c>
      <c r="I153" s="89" t="s">
        <v>41</v>
      </c>
      <c r="J153" s="90" t="s">
        <v>42</v>
      </c>
      <c r="K153" s="89" t="s">
        <v>41</v>
      </c>
      <c r="L153" s="89" t="s">
        <v>41</v>
      </c>
      <c r="M153" s="89" t="s">
        <v>41</v>
      </c>
      <c r="N153" s="89" t="s">
        <v>41</v>
      </c>
      <c r="O153" s="89" t="s">
        <v>41</v>
      </c>
      <c r="P153" s="89" t="s">
        <v>41</v>
      </c>
      <c r="Q153" s="90" t="s">
        <v>42</v>
      </c>
      <c r="R153" s="90" t="s">
        <v>42</v>
      </c>
      <c r="S153" s="89" t="s">
        <v>41</v>
      </c>
      <c r="T153" s="89" t="s">
        <v>41</v>
      </c>
      <c r="U153" s="89" t="s">
        <v>41</v>
      </c>
      <c r="V153" s="89" t="s">
        <v>41</v>
      </c>
      <c r="W153" s="89" t="s">
        <v>41</v>
      </c>
      <c r="X153" s="90" t="s">
        <v>42</v>
      </c>
      <c r="Y153" s="89" t="s">
        <v>41</v>
      </c>
    </row>
    <row r="154" spans="4:25" ht="31.5">
      <c r="D154" s="64" t="s">
        <v>36</v>
      </c>
      <c r="E154" s="68" t="s">
        <v>28</v>
      </c>
      <c r="F154" s="89" t="s">
        <v>41</v>
      </c>
      <c r="G154" s="89" t="s">
        <v>41</v>
      </c>
      <c r="H154" s="89" t="s">
        <v>41</v>
      </c>
      <c r="I154" s="89" t="s">
        <v>41</v>
      </c>
      <c r="J154" s="89" t="s">
        <v>41</v>
      </c>
      <c r="K154" s="89" t="s">
        <v>41</v>
      </c>
      <c r="L154" s="89" t="s">
        <v>41</v>
      </c>
      <c r="M154" s="89" t="s">
        <v>41</v>
      </c>
      <c r="N154" s="89" t="s">
        <v>41</v>
      </c>
      <c r="O154" s="89" t="s">
        <v>41</v>
      </c>
      <c r="P154" s="90" t="s">
        <v>42</v>
      </c>
      <c r="Q154" s="90" t="s">
        <v>42</v>
      </c>
      <c r="R154" s="90" t="s">
        <v>42</v>
      </c>
      <c r="S154" s="89" t="s">
        <v>41</v>
      </c>
      <c r="T154" s="89" t="s">
        <v>41</v>
      </c>
      <c r="U154" s="89" t="s">
        <v>41</v>
      </c>
      <c r="V154" s="90" t="s">
        <v>42</v>
      </c>
      <c r="W154" s="90" t="s">
        <v>42</v>
      </c>
      <c r="X154" s="90" t="s">
        <v>42</v>
      </c>
      <c r="Y154" s="89" t="s">
        <v>41</v>
      </c>
    </row>
    <row r="155" spans="4:25" ht="31.5">
      <c r="D155" s="65" t="s">
        <v>37</v>
      </c>
      <c r="E155" s="69" t="s">
        <v>29</v>
      </c>
      <c r="F155" s="89" t="s">
        <v>41</v>
      </c>
      <c r="G155" s="89" t="s">
        <v>41</v>
      </c>
      <c r="H155" s="89" t="s">
        <v>41</v>
      </c>
      <c r="I155" s="89" t="s">
        <v>41</v>
      </c>
      <c r="J155" s="89" t="s">
        <v>41</v>
      </c>
      <c r="K155" s="89" t="s">
        <v>41</v>
      </c>
      <c r="L155" s="89" t="s">
        <v>41</v>
      </c>
      <c r="M155" s="89" t="s">
        <v>41</v>
      </c>
      <c r="N155" s="89" t="s">
        <v>41</v>
      </c>
      <c r="O155" s="89" t="s">
        <v>41</v>
      </c>
      <c r="P155" s="90" t="s">
        <v>42</v>
      </c>
      <c r="Q155" s="90" t="s">
        <v>42</v>
      </c>
      <c r="R155" s="90" t="s">
        <v>42</v>
      </c>
      <c r="S155" s="89" t="s">
        <v>41</v>
      </c>
      <c r="T155" s="89" t="s">
        <v>41</v>
      </c>
      <c r="U155" s="89" t="s">
        <v>41</v>
      </c>
      <c r="V155" s="89" t="s">
        <v>41</v>
      </c>
      <c r="W155" s="90" t="s">
        <v>42</v>
      </c>
      <c r="X155" s="90" t="s">
        <v>42</v>
      </c>
      <c r="Y155" s="89" t="s">
        <v>41</v>
      </c>
    </row>
    <row r="156" spans="4:25" ht="32.25" thickBot="1">
      <c r="D156" s="66" t="s">
        <v>38</v>
      </c>
      <c r="E156" s="70" t="s">
        <v>30</v>
      </c>
      <c r="F156" s="91" t="s">
        <v>41</v>
      </c>
      <c r="G156" s="91" t="s">
        <v>41</v>
      </c>
      <c r="H156" s="91" t="s">
        <v>41</v>
      </c>
      <c r="I156" s="91" t="s">
        <v>41</v>
      </c>
      <c r="J156" s="91" t="s">
        <v>41</v>
      </c>
      <c r="K156" s="91" t="s">
        <v>41</v>
      </c>
      <c r="L156" s="91" t="s">
        <v>41</v>
      </c>
      <c r="M156" s="91" t="s">
        <v>41</v>
      </c>
      <c r="N156" s="92" t="s">
        <v>43</v>
      </c>
      <c r="O156" s="91" t="s">
        <v>41</v>
      </c>
      <c r="P156" s="93" t="s">
        <v>42</v>
      </c>
      <c r="Q156" s="93" t="s">
        <v>42</v>
      </c>
      <c r="R156" s="93" t="s">
        <v>42</v>
      </c>
      <c r="S156" s="91" t="s">
        <v>41</v>
      </c>
      <c r="T156" s="91" t="s">
        <v>41</v>
      </c>
      <c r="U156" s="91" t="s">
        <v>41</v>
      </c>
      <c r="V156" s="91" t="s">
        <v>41</v>
      </c>
      <c r="W156" s="93" t="s">
        <v>42</v>
      </c>
      <c r="X156" s="93" t="s">
        <v>42</v>
      </c>
      <c r="Y156" s="91" t="s">
        <v>41</v>
      </c>
    </row>
    <row r="157" spans="4:25" ht="15.75" thickTop="1"/>
  </sheetData>
  <mergeCells count="1">
    <mergeCell ref="F70:Y70"/>
  </mergeCells>
  <pageMargins left="0.7" right="0.7" top="0.75" bottom="0.75" header="0.3" footer="0.3"/>
  <pageSetup paperSize="9" orientation="portrait" r:id="rId1"/>
  <drawing r:id="rId2"/>
  <legacyDrawing r:id="rId3"/>
  <oleObjects>
    <oleObject progId="Equation.DSMT4" shapeId="2055" r:id="rId4"/>
    <oleObject progId="Equation.DSMT4" shapeId="2056" r:id="rId5"/>
    <oleObject progId="Equation.DSMT4" shapeId="2057" r:id="rId6"/>
    <oleObject progId="Equation.DSMT4" shapeId="2058" r:id="rId7"/>
    <oleObject progId="Equation.DSMT4" shapeId="2059" r:id="rId8"/>
    <oleObject progId="Equation.DSMT4" shapeId="2060" r:id="rId9"/>
    <oleObject progId="Equation.DSMT4" shapeId="2061" r:id="rId10"/>
    <oleObject progId="Equation.DSMT4" shapeId="2062" r:id="rId11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άσκηση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Xristoforos</dc:creator>
  <cp:lastModifiedBy>user</cp:lastModifiedBy>
  <dcterms:created xsi:type="dcterms:W3CDTF">2018-10-17T18:03:33Z</dcterms:created>
  <dcterms:modified xsi:type="dcterms:W3CDTF">2020-11-18T15:20:30Z</dcterms:modified>
</cp:coreProperties>
</file>