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activeTab="1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C2" i="2"/>
  <c r="C9" s="1"/>
  <c r="E9" s="1"/>
  <c r="B8"/>
  <c r="B9"/>
  <c r="D9" s="1"/>
  <c r="B10"/>
  <c r="B11"/>
  <c r="B12"/>
  <c r="D12" s="1"/>
  <c r="B13"/>
  <c r="D13" s="1"/>
  <c r="B14"/>
  <c r="B15"/>
  <c r="B7"/>
  <c r="D7" s="1"/>
  <c r="D10"/>
  <c r="C11"/>
  <c r="E11" s="1"/>
  <c r="D11"/>
  <c r="D14"/>
  <c r="C15"/>
  <c r="E15" s="1"/>
  <c r="D15"/>
  <c r="C16"/>
  <c r="E16" s="1"/>
  <c r="D16"/>
  <c r="C6"/>
  <c r="E6" s="1"/>
  <c r="B16"/>
  <c r="H16" s="1"/>
  <c r="H10"/>
  <c r="H11"/>
  <c r="H14"/>
  <c r="H15"/>
  <c r="D6"/>
  <c r="K7" i="1"/>
  <c r="I7"/>
  <c r="H7"/>
  <c r="G7"/>
  <c r="F7"/>
  <c r="E7"/>
  <c r="E6"/>
  <c r="D7"/>
  <c r="D6"/>
  <c r="C7"/>
  <c r="C2"/>
  <c r="C6"/>
  <c r="C8" i="2" l="1"/>
  <c r="E8" s="1"/>
  <c r="C14"/>
  <c r="E14" s="1"/>
  <c r="F15" s="1"/>
  <c r="C10"/>
  <c r="C7"/>
  <c r="G7" s="1"/>
  <c r="C12"/>
  <c r="E12" s="1"/>
  <c r="H7"/>
  <c r="D8"/>
  <c r="E10"/>
  <c r="G11"/>
  <c r="I11" s="1"/>
  <c r="C13"/>
  <c r="G13" s="1"/>
  <c r="H8"/>
  <c r="G12"/>
  <c r="F16"/>
  <c r="H12"/>
  <c r="G10"/>
  <c r="I10" s="1"/>
  <c r="H13"/>
  <c r="H9"/>
  <c r="G9"/>
  <c r="G15"/>
  <c r="I15" s="1"/>
  <c r="G16"/>
  <c r="I16" s="1"/>
  <c r="I13" l="1"/>
  <c r="I7"/>
  <c r="G14"/>
  <c r="I14" s="1"/>
  <c r="E13"/>
  <c r="F14" s="1"/>
  <c r="K15"/>
  <c r="K16"/>
  <c r="F12"/>
  <c r="F13"/>
  <c r="F10"/>
  <c r="K10" s="1"/>
  <c r="F11"/>
  <c r="K11" s="1"/>
  <c r="I12"/>
  <c r="I9"/>
  <c r="E7"/>
  <c r="F7" s="1"/>
  <c r="K7" s="1"/>
  <c r="G8"/>
  <c r="I8" s="1"/>
  <c r="K13" l="1"/>
  <c r="K14"/>
  <c r="K12"/>
  <c r="F8"/>
  <c r="K8" s="1"/>
  <c r="F9"/>
  <c r="K9" s="1"/>
  <c r="K17" l="1"/>
</calcChain>
</file>

<file path=xl/sharedStrings.xml><?xml version="1.0" encoding="utf-8"?>
<sst xmlns="http://schemas.openxmlformats.org/spreadsheetml/2006/main" count="12" uniqueCount="12">
  <si>
    <t>y</t>
  </si>
  <si>
    <t>v=Q/A</t>
  </si>
  <si>
    <t>R=y</t>
  </si>
  <si>
    <t>E</t>
  </si>
  <si>
    <t>(V1+V2)/2</t>
  </si>
  <si>
    <t>SF(MESO)</t>
  </si>
  <si>
    <t>S0</t>
  </si>
  <si>
    <t>Δx</t>
  </si>
  <si>
    <t>ΕΑΝΑΤΗ-ΕΚΑΤΑΝΤΗ</t>
  </si>
  <si>
    <t>Σ</t>
  </si>
  <si>
    <t>(R1+R2)/2</t>
  </si>
  <si>
    <t>q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</si>
</sst>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1" fontId="0" fillId="0" borderId="0" xfId="0" applyNumberFormat="1"/>
    <xf numFmtId="164" fontId="0" fillId="2" borderId="0" xfId="0" applyNumberFormat="1" applyFill="1"/>
    <xf numFmtId="165" fontId="0" fillId="2" borderId="0" xfId="0" applyNumberFormat="1" applyFill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22</xdr:col>
      <xdr:colOff>209550</xdr:colOff>
      <xdr:row>49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95500"/>
          <a:ext cx="13011150" cy="731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295275</xdr:colOff>
      <xdr:row>4</xdr:row>
      <xdr:rowOff>57149</xdr:rowOff>
    </xdr:from>
    <xdr:to>
      <xdr:col>23</xdr:col>
      <xdr:colOff>455652</xdr:colOff>
      <xdr:row>27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8299" t="9414" r="28860" b="44760"/>
        <a:stretch>
          <a:fillRect/>
        </a:stretch>
      </xdr:blipFill>
      <xdr:spPr bwMode="auto">
        <a:xfrm>
          <a:off x="7000875" y="819149"/>
          <a:ext cx="7475577" cy="4495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57151</xdr:colOff>
      <xdr:row>19</xdr:row>
      <xdr:rowOff>38100</xdr:rowOff>
    </xdr:from>
    <xdr:to>
      <xdr:col>2</xdr:col>
      <xdr:colOff>247651</xdr:colOff>
      <xdr:row>20</xdr:row>
      <xdr:rowOff>114300</xdr:rowOff>
    </xdr:to>
    <xdr:sp macro="" textlink="">
      <xdr:nvSpPr>
        <xdr:cNvPr id="3" name="2 - Επεξήγηση με στρογγυλεμένο παραλληλόγραμμο"/>
        <xdr:cNvSpPr/>
      </xdr:nvSpPr>
      <xdr:spPr>
        <a:xfrm>
          <a:off x="666751" y="3657600"/>
          <a:ext cx="800100" cy="266700"/>
        </a:xfrm>
        <a:prstGeom prst="wedgeRoundRectCallout">
          <a:avLst>
            <a:gd name="adj1" fmla="val -8173"/>
            <a:gd name="adj2" fmla="val -27678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ΑΝΑΝΤΗ</a:t>
          </a:r>
        </a:p>
      </xdr:txBody>
    </xdr:sp>
    <xdr:clientData/>
  </xdr:twoCellAnchor>
  <xdr:twoCellAnchor>
    <xdr:from>
      <xdr:col>0</xdr:col>
      <xdr:colOff>409575</xdr:colOff>
      <xdr:row>1</xdr:row>
      <xdr:rowOff>28575</xdr:rowOff>
    </xdr:from>
    <xdr:to>
      <xdr:col>1</xdr:col>
      <xdr:colOff>600075</xdr:colOff>
      <xdr:row>2</xdr:row>
      <xdr:rowOff>104775</xdr:rowOff>
    </xdr:to>
    <xdr:sp macro="" textlink="">
      <xdr:nvSpPr>
        <xdr:cNvPr id="4" name="3 - Επεξήγηση με στρογγυλεμένο παραλληλόγραμμο"/>
        <xdr:cNvSpPr/>
      </xdr:nvSpPr>
      <xdr:spPr>
        <a:xfrm>
          <a:off x="409575" y="219075"/>
          <a:ext cx="800100" cy="266700"/>
        </a:xfrm>
        <a:prstGeom prst="wedgeRoundRectCallout">
          <a:avLst>
            <a:gd name="adj1" fmla="val 7303"/>
            <a:gd name="adj2" fmla="val 14821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ΚΑΤΑΝΤΗ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7"/>
  <sheetViews>
    <sheetView workbookViewId="0">
      <selection activeCell="K7" sqref="K7"/>
    </sheetView>
  </sheetViews>
  <sheetFormatPr defaultRowHeight="15"/>
  <cols>
    <col min="1" max="16384" width="9.140625" style="1"/>
  </cols>
  <sheetData>
    <row r="2" spans="2:11">
      <c r="C2" s="1">
        <f>3987/1000</f>
        <v>3.9870000000000001</v>
      </c>
    </row>
    <row r="6" spans="2:11">
      <c r="B6" s="1">
        <v>3.03</v>
      </c>
      <c r="C6" s="1">
        <f>C$2/B6</f>
        <v>1.3158415841584159</v>
      </c>
      <c r="D6" s="1">
        <f>B6</f>
        <v>3.03</v>
      </c>
      <c r="E6" s="1">
        <f>B6+C6^2/(2*9.81)</f>
        <v>3.1182486786238801</v>
      </c>
    </row>
    <row r="7" spans="2:11">
      <c r="B7" s="1">
        <v>4.5</v>
      </c>
      <c r="C7" s="1">
        <f>C$2/B7</f>
        <v>0.88600000000000001</v>
      </c>
      <c r="D7" s="1">
        <f>B7</f>
        <v>4.5</v>
      </c>
      <c r="E7" s="1">
        <f>B7+C7^2/(2*9.81)</f>
        <v>4.54000998980632</v>
      </c>
      <c r="F7" s="1">
        <f>E7-E6</f>
        <v>1.4217613111824399</v>
      </c>
      <c r="G7" s="1">
        <f>0.5*(C6+C7)</f>
        <v>1.1009207920792079</v>
      </c>
      <c r="H7" s="1">
        <f>(B6+B7)/2</f>
        <v>3.7649999999999997</v>
      </c>
      <c r="I7" s="2">
        <f>(0.035*G7/(F7^(2/3)))^2</f>
        <v>9.2870827189105967E-4</v>
      </c>
      <c r="J7" s="2">
        <v>5.0000000000000001E-4</v>
      </c>
      <c r="K7" s="1">
        <f>F7/(I7-J7)</f>
        <v>3316.3841343927411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7"/>
  <sheetViews>
    <sheetView tabSelected="1" workbookViewId="0">
      <selection activeCell="K17" sqref="K17"/>
    </sheetView>
  </sheetViews>
  <sheetFormatPr defaultRowHeight="15"/>
  <cols>
    <col min="1" max="16384" width="9.140625" style="1"/>
  </cols>
  <sheetData>
    <row r="2" spans="1:11">
      <c r="C2" s="5">
        <f>3987/1000</f>
        <v>3.9870000000000001</v>
      </c>
      <c r="D2" s="5" t="s">
        <v>11</v>
      </c>
    </row>
    <row r="5" spans="1:11">
      <c r="B5" s="1" t="s">
        <v>0</v>
      </c>
      <c r="C5" s="1" t="s">
        <v>1</v>
      </c>
      <c r="D5" s="1" t="s">
        <v>2</v>
      </c>
      <c r="E5" s="1" t="s">
        <v>3</v>
      </c>
      <c r="F5" s="1" t="s">
        <v>8</v>
      </c>
      <c r="G5" s="1" t="s">
        <v>4</v>
      </c>
      <c r="H5" s="1" t="s">
        <v>10</v>
      </c>
      <c r="I5" s="1" t="s">
        <v>5</v>
      </c>
      <c r="J5" s="1" t="s">
        <v>6</v>
      </c>
      <c r="K5" s="1" t="s">
        <v>7</v>
      </c>
    </row>
    <row r="6" spans="1:11">
      <c r="B6" s="5">
        <v>4.5</v>
      </c>
      <c r="C6" s="1">
        <f>C$2/B6</f>
        <v>0.88600000000000001</v>
      </c>
      <c r="D6" s="1">
        <f>B6</f>
        <v>4.5</v>
      </c>
      <c r="E6" s="1">
        <f>B6+C6^2/(2*9.81)</f>
        <v>4.54000998980632</v>
      </c>
    </row>
    <row r="7" spans="1:11">
      <c r="A7" s="4">
        <v>1</v>
      </c>
      <c r="B7" s="1">
        <f>$B$6-A7*($B$6-$B$16)/10</f>
        <v>4.3529999999999998</v>
      </c>
      <c r="C7" s="1">
        <f t="shared" ref="C7:C16" si="0">C$2/B7</f>
        <v>0.91592005513439012</v>
      </c>
      <c r="D7" s="1">
        <f>B7</f>
        <v>4.3529999999999998</v>
      </c>
      <c r="E7" s="1">
        <f>B7+C7^2/(2*9.81)</f>
        <v>4.395757877033506</v>
      </c>
      <c r="F7" s="1">
        <f>E7-E6</f>
        <v>-0.14425211277281402</v>
      </c>
      <c r="G7" s="1">
        <f>0.5*(C6+C7)</f>
        <v>0.90096002756719507</v>
      </c>
      <c r="H7" s="1">
        <f>(B6+B7)/2</f>
        <v>4.4264999999999999</v>
      </c>
      <c r="I7" s="2">
        <f>(0.035*G7/(H7^(2/3)))^2</f>
        <v>1.3681483064550057E-4</v>
      </c>
      <c r="J7" s="6">
        <v>5.0000000000000001E-4</v>
      </c>
      <c r="K7" s="1">
        <f>F7/(I7-J7)</f>
        <v>397.18613243265935</v>
      </c>
    </row>
    <row r="8" spans="1:11">
      <c r="A8" s="4">
        <v>2</v>
      </c>
      <c r="B8" s="1">
        <f t="shared" ref="B8:B15" si="1">$B$6-A8*($B$6-$B$16)/10</f>
        <v>4.2059999999999995</v>
      </c>
      <c r="C8" s="1">
        <f t="shared" si="0"/>
        <v>0.9479315263908703</v>
      </c>
      <c r="D8" s="1">
        <f t="shared" ref="D8:D16" si="2">B8</f>
        <v>4.2059999999999995</v>
      </c>
      <c r="E8" s="1">
        <f t="shared" ref="E8:E16" si="3">B8+C8^2/(2*9.81)</f>
        <v>4.2517988878045729</v>
      </c>
      <c r="F8" s="1">
        <f t="shared" ref="F8:F16" si="4">E8-E7</f>
        <v>-0.14395898922893302</v>
      </c>
      <c r="G8" s="1">
        <f t="shared" ref="G8:G16" si="5">0.5*(C7+C8)</f>
        <v>0.93192579076263016</v>
      </c>
      <c r="H8" s="1">
        <f t="shared" ref="H8:H16" si="6">(B7+B8)/2</f>
        <v>4.2794999999999996</v>
      </c>
      <c r="I8" s="2">
        <f t="shared" ref="I8:I16" si="7">(0.035*G8/(H8^(2/3)))^2</f>
        <v>1.5312333385644297E-4</v>
      </c>
      <c r="J8" s="6">
        <v>5.0000000000000001E-4</v>
      </c>
      <c r="K8" s="1">
        <f t="shared" ref="K8:K16" si="8">F8/(I8-J8)</f>
        <v>415.01491244543587</v>
      </c>
    </row>
    <row r="9" spans="1:11">
      <c r="A9" s="4">
        <v>3</v>
      </c>
      <c r="B9" s="1">
        <f t="shared" si="1"/>
        <v>4.0590000000000002</v>
      </c>
      <c r="C9" s="1">
        <f t="shared" si="0"/>
        <v>0.9822616407982262</v>
      </c>
      <c r="D9" s="1">
        <f t="shared" si="2"/>
        <v>4.0590000000000002</v>
      </c>
      <c r="E9" s="1">
        <f t="shared" si="3"/>
        <v>4.1081762452081358</v>
      </c>
      <c r="F9" s="1">
        <f t="shared" si="4"/>
        <v>-0.14362264259643709</v>
      </c>
      <c r="G9" s="1">
        <f t="shared" si="5"/>
        <v>0.9650965835945482</v>
      </c>
      <c r="H9" s="1">
        <f t="shared" si="6"/>
        <v>4.1325000000000003</v>
      </c>
      <c r="I9" s="2">
        <f t="shared" si="7"/>
        <v>1.7205230509567904E-4</v>
      </c>
      <c r="J9" s="6">
        <v>5.0000000000000001E-4</v>
      </c>
      <c r="K9" s="1">
        <f t="shared" si="8"/>
        <v>437.94374782338116</v>
      </c>
    </row>
    <row r="10" spans="1:11">
      <c r="A10" s="4">
        <v>4</v>
      </c>
      <c r="B10" s="1">
        <f t="shared" si="1"/>
        <v>3.9119999999999999</v>
      </c>
      <c r="C10" s="1">
        <f t="shared" si="0"/>
        <v>1.0191717791411044</v>
      </c>
      <c r="D10" s="1">
        <f t="shared" si="2"/>
        <v>3.9119999999999999</v>
      </c>
      <c r="E10" s="1">
        <f t="shared" si="3"/>
        <v>3.9649414431905017</v>
      </c>
      <c r="F10" s="1">
        <f t="shared" si="4"/>
        <v>-0.14323480201763417</v>
      </c>
      <c r="G10" s="1">
        <f t="shared" si="5"/>
        <v>1.0007167099696652</v>
      </c>
      <c r="H10" s="1">
        <f t="shared" si="6"/>
        <v>3.9855</v>
      </c>
      <c r="I10" s="2">
        <f t="shared" si="7"/>
        <v>1.9413982812633191E-4</v>
      </c>
      <c r="J10" s="6">
        <v>5.0000000000000001E-4</v>
      </c>
      <c r="K10" s="1">
        <f t="shared" si="8"/>
        <v>468.30158088316119</v>
      </c>
    </row>
    <row r="11" spans="1:11">
      <c r="A11" s="4">
        <v>5</v>
      </c>
      <c r="B11" s="1">
        <f t="shared" si="1"/>
        <v>3.7649999999999997</v>
      </c>
      <c r="C11" s="1">
        <f t="shared" si="0"/>
        <v>1.0589641434262949</v>
      </c>
      <c r="D11" s="1">
        <f t="shared" si="2"/>
        <v>3.7649999999999997</v>
      </c>
      <c r="E11" s="1">
        <f t="shared" si="3"/>
        <v>3.8221562210531386</v>
      </c>
      <c r="F11" s="1">
        <f t="shared" si="4"/>
        <v>-0.14278522213736311</v>
      </c>
      <c r="G11" s="1">
        <f t="shared" si="5"/>
        <v>1.0390679612836995</v>
      </c>
      <c r="H11" s="1">
        <f t="shared" si="6"/>
        <v>3.8384999999999998</v>
      </c>
      <c r="I11" s="2">
        <f t="shared" si="7"/>
        <v>2.2006041958378135E-4</v>
      </c>
      <c r="J11" s="6">
        <v>5.0000000000000001E-4</v>
      </c>
      <c r="K11" s="1">
        <f t="shared" si="8"/>
        <v>510.05728423636185</v>
      </c>
    </row>
    <row r="12" spans="1:11">
      <c r="A12" s="4">
        <v>6</v>
      </c>
      <c r="B12" s="1">
        <f t="shared" si="1"/>
        <v>3.6179999999999999</v>
      </c>
      <c r="C12" s="1">
        <f t="shared" si="0"/>
        <v>1.1019900497512438</v>
      </c>
      <c r="D12" s="1">
        <f t="shared" si="2"/>
        <v>3.6179999999999999</v>
      </c>
      <c r="E12" s="1">
        <f t="shared" si="3"/>
        <v>3.6798951105887232</v>
      </c>
      <c r="F12" s="1">
        <f t="shared" si="4"/>
        <v>-0.14226111046441536</v>
      </c>
      <c r="G12" s="1">
        <f t="shared" si="5"/>
        <v>1.0804770965887693</v>
      </c>
      <c r="H12" s="1">
        <f t="shared" si="6"/>
        <v>3.6914999999999996</v>
      </c>
      <c r="I12" s="2">
        <f t="shared" si="7"/>
        <v>2.5066674547385639E-4</v>
      </c>
      <c r="J12" s="6">
        <v>5.0000000000000001E-4</v>
      </c>
      <c r="K12" s="1">
        <f t="shared" si="8"/>
        <v>570.56613140024888</v>
      </c>
    </row>
    <row r="13" spans="1:11">
      <c r="A13" s="4">
        <v>7</v>
      </c>
      <c r="B13" s="1">
        <f t="shared" si="1"/>
        <v>3.4710000000000001</v>
      </c>
      <c r="C13" s="1">
        <f t="shared" si="0"/>
        <v>1.1486603284356094</v>
      </c>
      <c r="D13" s="1">
        <f t="shared" si="2"/>
        <v>3.4710000000000001</v>
      </c>
      <c r="E13" s="1">
        <f t="shared" si="3"/>
        <v>3.5382487538288383</v>
      </c>
      <c r="F13" s="1">
        <f t="shared" si="4"/>
        <v>-0.14164635675988491</v>
      </c>
      <c r="G13" s="1">
        <f t="shared" si="5"/>
        <v>1.1253251890934266</v>
      </c>
      <c r="H13" s="1">
        <f t="shared" si="6"/>
        <v>3.5445000000000002</v>
      </c>
      <c r="I13" s="2">
        <f t="shared" si="7"/>
        <v>2.87046459642836E-4</v>
      </c>
      <c r="J13" s="6">
        <v>5.0000000000000001E-4</v>
      </c>
      <c r="K13" s="1">
        <f t="shared" si="8"/>
        <v>665.15145285829362</v>
      </c>
    </row>
    <row r="14" spans="1:11">
      <c r="A14" s="4">
        <v>8</v>
      </c>
      <c r="B14" s="1">
        <f t="shared" si="1"/>
        <v>3.3239999999999998</v>
      </c>
      <c r="C14" s="1">
        <f t="shared" si="0"/>
        <v>1.1994584837545128</v>
      </c>
      <c r="D14" s="1">
        <f t="shared" si="2"/>
        <v>3.3239999999999998</v>
      </c>
      <c r="E14" s="1">
        <f t="shared" si="3"/>
        <v>3.397328269839484</v>
      </c>
      <c r="F14" s="1">
        <f t="shared" si="4"/>
        <v>-0.14092048398935431</v>
      </c>
      <c r="G14" s="1">
        <f t="shared" si="5"/>
        <v>1.1740594060950611</v>
      </c>
      <c r="H14" s="1">
        <f t="shared" si="6"/>
        <v>3.3975</v>
      </c>
      <c r="I14" s="2">
        <f t="shared" si="7"/>
        <v>3.3060058119754117E-4</v>
      </c>
      <c r="J14" s="6">
        <v>5.0000000000000001E-4</v>
      </c>
      <c r="K14" s="1">
        <f t="shared" si="8"/>
        <v>831.88292489766695</v>
      </c>
    </row>
    <row r="15" spans="1:11">
      <c r="A15" s="4">
        <v>9</v>
      </c>
      <c r="B15" s="1">
        <f t="shared" si="1"/>
        <v>3.1769999999999996</v>
      </c>
      <c r="C15" s="1">
        <f t="shared" si="0"/>
        <v>1.2549575070821533</v>
      </c>
      <c r="D15" s="1">
        <f t="shared" si="2"/>
        <v>3.1769999999999996</v>
      </c>
      <c r="E15" s="1">
        <f t="shared" si="3"/>
        <v>3.2572710675118168</v>
      </c>
      <c r="F15" s="1">
        <f t="shared" si="4"/>
        <v>-0.14005720232766716</v>
      </c>
      <c r="G15" s="1">
        <f t="shared" si="5"/>
        <v>1.227207995418333</v>
      </c>
      <c r="H15" s="1">
        <f t="shared" si="6"/>
        <v>3.2504999999999997</v>
      </c>
      <c r="I15" s="2">
        <f t="shared" si="7"/>
        <v>3.8315298535344336E-4</v>
      </c>
      <c r="J15" s="6">
        <v>5.0000000000000001E-4</v>
      </c>
      <c r="K15" s="1">
        <f t="shared" si="8"/>
        <v>1198.6374042273787</v>
      </c>
    </row>
    <row r="16" spans="1:11">
      <c r="A16" s="4">
        <v>10</v>
      </c>
      <c r="B16" s="5">
        <f t="shared" ref="B8:B16" si="9">4.5-A16*(4.5-3.03)/10</f>
        <v>3.03</v>
      </c>
      <c r="C16" s="1">
        <f t="shared" si="0"/>
        <v>1.3158415841584159</v>
      </c>
      <c r="D16" s="1">
        <f t="shared" si="2"/>
        <v>3.03</v>
      </c>
      <c r="E16" s="1">
        <f t="shared" si="3"/>
        <v>3.1182486786238801</v>
      </c>
      <c r="F16" s="1">
        <f t="shared" si="4"/>
        <v>-0.13902238888793672</v>
      </c>
      <c r="G16" s="1">
        <f t="shared" si="5"/>
        <v>1.2853995456202845</v>
      </c>
      <c r="H16" s="1">
        <f t="shared" si="6"/>
        <v>3.1034999999999995</v>
      </c>
      <c r="I16" s="2">
        <f t="shared" si="7"/>
        <v>4.4710552835163669E-4</v>
      </c>
      <c r="J16" s="6">
        <v>5.0000000000000001E-4</v>
      </c>
      <c r="K16" s="1">
        <f t="shared" si="8"/>
        <v>2628.2971462904934</v>
      </c>
    </row>
    <row r="17" spans="10:11">
      <c r="J17" s="1" t="s">
        <v>9</v>
      </c>
      <c r="K17" s="3">
        <f>SUM(K7:K16)</f>
        <v>8123.0387174950811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2020-11-13T10:59:15Z</dcterms:created>
  <dcterms:modified xsi:type="dcterms:W3CDTF">2020-11-13T16:30:00Z</dcterms:modified>
</cp:coreProperties>
</file>