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4355" windowHeight="5445"/>
  </bookViews>
  <sheets>
    <sheet name="αγωγός εφαρμογής" sheetId="1" r:id="rId1"/>
    <sheet name="κυρια γραμμη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B2" i="2"/>
  <c r="C2" s="1"/>
  <c r="E2" s="1"/>
  <c r="B9"/>
  <c r="B4" i="1"/>
  <c r="B10"/>
  <c r="C10" s="1"/>
  <c r="E10" s="1"/>
  <c r="L15"/>
  <c r="B15"/>
  <c r="F15"/>
  <c r="D15"/>
  <c r="C15"/>
  <c r="E15" s="1"/>
  <c r="F9" i="2"/>
  <c r="D9"/>
  <c r="C9"/>
  <c r="E9" s="1"/>
  <c r="D2"/>
  <c r="D10" i="1"/>
  <c r="D4"/>
  <c r="F4"/>
  <c r="C4"/>
  <c r="E4" s="1"/>
  <c r="G4" s="1"/>
  <c r="F2" i="2" l="1"/>
  <c r="G2" s="1"/>
  <c r="H2" s="1"/>
  <c r="I2" s="1"/>
  <c r="F10" i="1"/>
  <c r="G15"/>
  <c r="H15" s="1"/>
  <c r="I15" s="1"/>
  <c r="J15" s="1"/>
  <c r="G9" i="2"/>
  <c r="H9" s="1"/>
  <c r="I9" s="1"/>
  <c r="K9" s="1"/>
  <c r="G10" i="1"/>
  <c r="H10" s="1"/>
  <c r="I10" s="1"/>
  <c r="J10" s="1"/>
  <c r="L10" s="1"/>
  <c r="H4"/>
  <c r="I4" s="1"/>
  <c r="J4" s="1"/>
  <c r="L4" s="1"/>
  <c r="J9" i="2" l="1"/>
  <c r="J2"/>
  <c r="K2"/>
</calcChain>
</file>

<file path=xl/sharedStrings.xml><?xml version="1.0" encoding="utf-8"?>
<sst xmlns="http://schemas.openxmlformats.org/spreadsheetml/2006/main" count="59" uniqueCount="14">
  <si>
    <t>ΠΑΡΟΧΗ (m^3/s)</t>
  </si>
  <si>
    <t>Dεσ (m)</t>
  </si>
  <si>
    <t>v (m/s)</t>
  </si>
  <si>
    <t>L</t>
  </si>
  <si>
    <t>Re</t>
  </si>
  <si>
    <t>k/D</t>
  </si>
  <si>
    <t>f</t>
  </si>
  <si>
    <t>R</t>
  </si>
  <si>
    <t>F (Mono για γραμμή εγαρμογής)</t>
  </si>
  <si>
    <t>hf (m)</t>
  </si>
  <si>
    <t>SHf (m)</t>
  </si>
  <si>
    <t>πραγματικές απώλειες(m)</t>
  </si>
  <si>
    <t>κλίση γραμμικών απωλειών %</t>
  </si>
  <si>
    <t>Mπλε κελιά αλλάζουν με το πρόβλημα</t>
  </si>
</sst>
</file>

<file path=xl/styles.xml><?xml version="1.0" encoding="utf-8"?>
<styleSheet xmlns="http://schemas.openxmlformats.org/spreadsheetml/2006/main">
  <numFmts count="3">
    <numFmt numFmtId="164" formatCode="0.000000"/>
    <numFmt numFmtId="165" formatCode="0.0000"/>
    <numFmt numFmtId="166" formatCode="0.000"/>
  </numFmts>
  <fonts count="3"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165" fontId="2" fillId="2" borderId="5" xfId="0" applyNumberFormat="1" applyFont="1" applyFill="1" applyBorder="1" applyAlignment="1">
      <alignment wrapText="1"/>
    </xf>
    <xf numFmtId="2" fontId="2" fillId="2" borderId="5" xfId="0" applyNumberFormat="1" applyFont="1" applyFill="1" applyBorder="1" applyAlignment="1">
      <alignment wrapText="1"/>
    </xf>
    <xf numFmtId="166" fontId="2" fillId="2" borderId="5" xfId="0" applyNumberFormat="1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0" fillId="0" borderId="0" xfId="0" applyBorder="1"/>
    <xf numFmtId="0" fontId="1" fillId="0" borderId="0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164" fontId="2" fillId="3" borderId="4" xfId="0" applyNumberFormat="1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165" fontId="2" fillId="3" borderId="5" xfId="0" applyNumberFormat="1" applyFont="1" applyFill="1" applyBorder="1" applyAlignment="1">
      <alignment wrapText="1"/>
    </xf>
    <xf numFmtId="2" fontId="2" fillId="3" borderId="5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0" fillId="3" borderId="0" xfId="0" applyFill="1"/>
    <xf numFmtId="0" fontId="0" fillId="3" borderId="0" xfId="0" applyFill="1" applyBorder="1"/>
    <xf numFmtId="0" fontId="0" fillId="0" borderId="0" xfId="0" applyFill="1" applyAlignment="1">
      <alignment wrapText="1"/>
    </xf>
    <xf numFmtId="0" fontId="0" fillId="0" borderId="0" xfId="0" applyFill="1"/>
    <xf numFmtId="0" fontId="1" fillId="2" borderId="7" xfId="0" applyFont="1" applyFill="1" applyBorder="1" applyAlignment="1">
      <alignment wrapText="1"/>
    </xf>
    <xf numFmtId="166" fontId="2" fillId="2" borderId="6" xfId="0" applyNumberFormat="1" applyFont="1" applyFill="1" applyBorder="1" applyAlignment="1">
      <alignment wrapText="1"/>
    </xf>
    <xf numFmtId="0" fontId="0" fillId="2" borderId="8" xfId="0" applyFill="1" applyBorder="1"/>
    <xf numFmtId="0" fontId="0" fillId="4" borderId="0" xfId="0" applyFill="1" applyBorder="1"/>
    <xf numFmtId="0" fontId="1" fillId="4" borderId="0" xfId="0" applyFont="1" applyFill="1" applyBorder="1" applyAlignment="1">
      <alignment wrapText="1"/>
    </xf>
    <xf numFmtId="164" fontId="2" fillId="4" borderId="0" xfId="0" applyNumberFormat="1" applyFont="1" applyFill="1" applyBorder="1" applyAlignment="1">
      <alignment wrapText="1"/>
    </xf>
    <xf numFmtId="165" fontId="2" fillId="4" borderId="0" xfId="0" applyNumberFormat="1" applyFont="1" applyFill="1" applyBorder="1" applyAlignment="1">
      <alignment wrapText="1"/>
    </xf>
    <xf numFmtId="2" fontId="2" fillId="4" borderId="0" xfId="0" applyNumberFormat="1" applyFont="1" applyFill="1" applyBorder="1" applyAlignment="1">
      <alignment wrapText="1"/>
    </xf>
    <xf numFmtId="166" fontId="2" fillId="4" borderId="0" xfId="0" applyNumberFormat="1" applyFont="1" applyFill="1" applyBorder="1" applyAlignment="1">
      <alignment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289410</xdr:colOff>
      <xdr:row>1</xdr:row>
      <xdr:rowOff>169424</xdr:rowOff>
    </xdr:from>
    <xdr:to>
      <xdr:col>7</xdr:col>
      <xdr:colOff>692822</xdr:colOff>
      <xdr:row>7</xdr:row>
      <xdr:rowOff>106522</xdr:rowOff>
    </xdr:to>
    <xdr:sp macro="" textlink="">
      <xdr:nvSpPr>
        <xdr:cNvPr id="3" name="2 - Τετραπλό βέλος"/>
        <xdr:cNvSpPr/>
      </xdr:nvSpPr>
      <xdr:spPr>
        <a:xfrm rot="19167333">
          <a:off x="4693322" y="359924"/>
          <a:ext cx="1725706" cy="1674010"/>
        </a:xfrm>
        <a:prstGeom prst="quad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l-GR" sz="1800"/>
            <a:t>όχι</a:t>
          </a:r>
          <a:endParaRPr lang="en-GB" sz="18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20"/>
  <sheetViews>
    <sheetView tabSelected="1" topLeftCell="A4" zoomScale="85" zoomScaleNormal="85" workbookViewId="0">
      <selection activeCell="B15" sqref="B15"/>
    </sheetView>
  </sheetViews>
  <sheetFormatPr defaultRowHeight="15"/>
  <cols>
    <col min="1" max="1" width="17" style="16" customWidth="1"/>
    <col min="2" max="2" width="14" style="16" customWidth="1"/>
    <col min="4" max="4" width="9.140625" style="16"/>
    <col min="5" max="5" width="17" customWidth="1"/>
    <col min="6" max="6" width="9.140625" style="16"/>
    <col min="7" max="7" width="10.7109375" customWidth="1"/>
    <col min="8" max="8" width="15" bestFit="1" customWidth="1"/>
    <col min="9" max="9" width="9.140625" customWidth="1"/>
    <col min="10" max="10" width="11" customWidth="1"/>
    <col min="11" max="11" width="14.7109375" style="16" customWidth="1"/>
    <col min="12" max="12" width="16.5703125" customWidth="1"/>
    <col min="14" max="14" width="14.28515625" style="19" customWidth="1"/>
  </cols>
  <sheetData>
    <row r="2" spans="1:15" ht="15.75" thickBot="1"/>
    <row r="3" spans="1:15" s="1" customFormat="1" ht="56.25">
      <c r="A3" s="10" t="s">
        <v>0</v>
      </c>
      <c r="B3" s="12" t="s">
        <v>1</v>
      </c>
      <c r="C3" s="2" t="s">
        <v>2</v>
      </c>
      <c r="D3" s="12" t="s">
        <v>3</v>
      </c>
      <c r="E3" s="2" t="s">
        <v>4</v>
      </c>
      <c r="F3" s="12" t="s">
        <v>5</v>
      </c>
      <c r="G3" s="2" t="s">
        <v>6</v>
      </c>
      <c r="H3" s="2" t="s">
        <v>7</v>
      </c>
      <c r="I3" s="2" t="s">
        <v>9</v>
      </c>
      <c r="J3" s="2" t="s">
        <v>10</v>
      </c>
      <c r="K3" s="12" t="s">
        <v>8</v>
      </c>
      <c r="L3" s="3" t="s">
        <v>11</v>
      </c>
      <c r="N3" s="9"/>
    </row>
    <row r="4" spans="1:15" s="1" customFormat="1" ht="19.5" thickBot="1">
      <c r="A4" s="11">
        <v>7.0749999999999997E-3</v>
      </c>
      <c r="B4" s="13">
        <f>0.0508-2*1.27/1000</f>
        <v>4.8259999999999997E-2</v>
      </c>
      <c r="C4" s="5">
        <f>A4/(3.14*B4^2/4)</f>
        <v>3.8697432583036737</v>
      </c>
      <c r="D4" s="14">
        <f>144+9</f>
        <v>153</v>
      </c>
      <c r="E4" s="5">
        <f>ABS(C4*B4/(1.004*10^-6))</f>
        <v>186009.77056348135</v>
      </c>
      <c r="F4" s="13">
        <f>0.0006/B4</f>
        <v>1.2432656444260257E-2</v>
      </c>
      <c r="G4" s="4">
        <f>0.25/((LOG(5.74/(E4^0.9)+F4/3.7))^2)</f>
        <v>4.1297253070081183E-2</v>
      </c>
      <c r="H4" s="6">
        <f>8*G4*D4/(9.81*PI()^2*B4^5)</f>
        <v>1994331.0102772666</v>
      </c>
      <c r="I4" s="6">
        <f>H4*A4*ABS(A4)</f>
        <v>99.827485176309992</v>
      </c>
      <c r="J4" s="6">
        <f>1.1*I4</f>
        <v>109.810233693941</v>
      </c>
      <c r="K4" s="15">
        <v>0.35499999999999998</v>
      </c>
      <c r="L4" s="7">
        <f>K4*J4</f>
        <v>38.982632961349054</v>
      </c>
      <c r="N4" s="18"/>
      <c r="O4"/>
    </row>
    <row r="8" spans="1:15" ht="15.75" thickBot="1"/>
    <row r="9" spans="1:15" ht="56.25">
      <c r="A9" s="10" t="s">
        <v>0</v>
      </c>
      <c r="B9" s="12" t="s">
        <v>1</v>
      </c>
      <c r="C9" s="2" t="s">
        <v>2</v>
      </c>
      <c r="D9" s="12" t="s">
        <v>3</v>
      </c>
      <c r="E9" s="2" t="s">
        <v>4</v>
      </c>
      <c r="F9" s="12" t="s">
        <v>5</v>
      </c>
      <c r="G9" s="2" t="s">
        <v>6</v>
      </c>
      <c r="H9" s="2" t="s">
        <v>7</v>
      </c>
      <c r="I9" s="2" t="s">
        <v>9</v>
      </c>
      <c r="J9" s="2" t="s">
        <v>10</v>
      </c>
      <c r="K9" s="12" t="s">
        <v>8</v>
      </c>
      <c r="L9" s="3" t="s">
        <v>11</v>
      </c>
      <c r="N9" s="9"/>
    </row>
    <row r="10" spans="1:15" ht="19.5" thickBot="1">
      <c r="A10" s="11">
        <v>7.0749999999999997E-3</v>
      </c>
      <c r="B10" s="13">
        <f>0.1016-2*1.27/1000</f>
        <v>9.9059999999999995E-2</v>
      </c>
      <c r="C10" s="5">
        <f>A10/(3.14*B10^2/4)</f>
        <v>0.91845977399580947</v>
      </c>
      <c r="D10" s="14">
        <f>144+9</f>
        <v>153</v>
      </c>
      <c r="E10" s="5">
        <f>ABS(C10*B10/(1.004*10^-6))</f>
        <v>90620.144633490912</v>
      </c>
      <c r="F10" s="13">
        <f>0.0006/B10</f>
        <v>6.0569351907934586E-3</v>
      </c>
      <c r="G10" s="4">
        <f>0.25/((LOG(5.74/(E10^0.9)+F10/3.7))^2)</f>
        <v>3.3390161955530309E-2</v>
      </c>
      <c r="H10" s="6">
        <f>8*G10*D10/(9.81*PI()^2*B10^5)</f>
        <v>44252.679500583792</v>
      </c>
      <c r="I10" s="6">
        <f>H10*A10*ABS(A10)</f>
        <v>2.2150955303264093</v>
      </c>
      <c r="J10" s="6">
        <f>1.1*I10</f>
        <v>2.4366050833590505</v>
      </c>
      <c r="K10" s="15">
        <v>0.35499999999999998</v>
      </c>
      <c r="L10" s="7">
        <f>K10*J10</f>
        <v>0.86499480459246292</v>
      </c>
    </row>
    <row r="13" spans="1:15" ht="15.75" thickBot="1"/>
    <row r="14" spans="1:15" ht="56.25">
      <c r="A14" s="10" t="s">
        <v>0</v>
      </c>
      <c r="B14" s="12" t="s">
        <v>1</v>
      </c>
      <c r="C14" s="2" t="s">
        <v>2</v>
      </c>
      <c r="D14" s="12" t="s">
        <v>3</v>
      </c>
      <c r="E14" s="2" t="s">
        <v>4</v>
      </c>
      <c r="F14" s="12" t="s">
        <v>5</v>
      </c>
      <c r="G14" s="2" t="s">
        <v>6</v>
      </c>
      <c r="H14" s="2" t="s">
        <v>7</v>
      </c>
      <c r="I14" s="2" t="s">
        <v>9</v>
      </c>
      <c r="J14" s="2" t="s">
        <v>10</v>
      </c>
      <c r="K14" s="12" t="s">
        <v>8</v>
      </c>
      <c r="L14" s="3" t="s">
        <v>11</v>
      </c>
      <c r="N14" s="9"/>
    </row>
    <row r="15" spans="1:15" ht="19.5" thickBot="1">
      <c r="A15" s="11">
        <v>7.0749999999999997E-3</v>
      </c>
      <c r="B15" s="13">
        <f>0.0762-2*1.27/1000</f>
        <v>7.3660000000000003E-2</v>
      </c>
      <c r="C15" s="5">
        <f>A15/(3.14*B15^2/4)</f>
        <v>1.661090744646404</v>
      </c>
      <c r="D15" s="14">
        <f>144+9</f>
        <v>153</v>
      </c>
      <c r="E15" s="5">
        <f>ABS(C15*B15/(1.004*10^-6))</f>
        <v>121868.47036917742</v>
      </c>
      <c r="F15" s="13">
        <f>0.0006/B15</f>
        <v>8.1455335324463734E-3</v>
      </c>
      <c r="G15" s="4">
        <f>0.25/((LOG(5.74/(E15^0.9)+F15/3.7))^2)</f>
        <v>3.6190082181830417E-2</v>
      </c>
      <c r="H15" s="6">
        <f>8*G15*D15/(9.81*PI()^2*B15^5)</f>
        <v>210981.15318207428</v>
      </c>
      <c r="I15" s="6">
        <f>H15*A15*ABS(A15)</f>
        <v>10.560793485749466</v>
      </c>
      <c r="J15" s="6">
        <f>1.1*I15</f>
        <v>11.616872834324413</v>
      </c>
      <c r="K15" s="15">
        <v>0.35499999999999998</v>
      </c>
      <c r="L15" s="7">
        <f>K15*J15</f>
        <v>4.1239898561851662</v>
      </c>
    </row>
    <row r="20" spans="5:5">
      <c r="E20" t="s">
        <v>13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80"/>
  <sheetViews>
    <sheetView workbookViewId="0">
      <selection activeCell="O4" sqref="O4"/>
    </sheetView>
  </sheetViews>
  <sheetFormatPr defaultRowHeight="15"/>
  <cols>
    <col min="1" max="1" width="11.85546875" style="16" customWidth="1"/>
    <col min="2" max="2" width="12.28515625" style="16" customWidth="1"/>
    <col min="4" max="4" width="11.140625" style="16" customWidth="1"/>
    <col min="5" max="5" width="15.5703125" customWidth="1"/>
    <col min="6" max="6" width="9.140625" style="16"/>
    <col min="8" max="8" width="14.5703125" customWidth="1"/>
  </cols>
  <sheetData>
    <row r="1" spans="1:18" ht="93.75">
      <c r="A1" s="10" t="s">
        <v>0</v>
      </c>
      <c r="B1" s="12" t="s">
        <v>1</v>
      </c>
      <c r="C1" s="2" t="s">
        <v>2</v>
      </c>
      <c r="D1" s="12" t="s">
        <v>3</v>
      </c>
      <c r="E1" s="2" t="s">
        <v>4</v>
      </c>
      <c r="F1" s="12" t="s">
        <v>5</v>
      </c>
      <c r="G1" s="2" t="s">
        <v>6</v>
      </c>
      <c r="H1" s="2" t="s">
        <v>7</v>
      </c>
      <c r="I1" s="2" t="s">
        <v>9</v>
      </c>
      <c r="J1" s="3" t="s">
        <v>10</v>
      </c>
      <c r="K1" s="20" t="s">
        <v>12</v>
      </c>
    </row>
    <row r="2" spans="1:18" ht="19.5" thickBot="1">
      <c r="A2" s="11">
        <v>7.0749999999999997E-3</v>
      </c>
      <c r="B2" s="13">
        <f>0.0762-2*1.27/1000</f>
        <v>7.3660000000000003E-2</v>
      </c>
      <c r="C2" s="5">
        <f>A2/(3.14*B2^2/4)</f>
        <v>1.661090744646404</v>
      </c>
      <c r="D2" s="14">
        <f>96-12</f>
        <v>84</v>
      </c>
      <c r="E2" s="5">
        <f>ABS(C2*B2/(1.004*10^-6))</f>
        <v>121868.47036917742</v>
      </c>
      <c r="F2" s="13">
        <f>0.0006/B2</f>
        <v>8.1455335324463734E-3</v>
      </c>
      <c r="G2" s="4">
        <f>0.25/((LOG(5.74/(E2^0.9)+F2/3.7))^2)</f>
        <v>3.6190082181830417E-2</v>
      </c>
      <c r="H2" s="6">
        <f>8*G2*D2/(9.81*PI()^2*B2^5)</f>
        <v>115832.7899823153</v>
      </c>
      <c r="I2" s="6">
        <f>H2*A2*ABS(A2)</f>
        <v>5.7980826980585309</v>
      </c>
      <c r="J2" s="21">
        <f>1.1*I2</f>
        <v>6.3778909678643849</v>
      </c>
      <c r="K2" s="22">
        <f>I2/D2*100</f>
        <v>6.9024794024506315</v>
      </c>
    </row>
    <row r="7" spans="1:18" ht="15.75" thickBot="1"/>
    <row r="8" spans="1:18" ht="93.75">
      <c r="A8" s="10" t="s">
        <v>0</v>
      </c>
      <c r="B8" s="12" t="s">
        <v>1</v>
      </c>
      <c r="C8" s="2" t="s">
        <v>2</v>
      </c>
      <c r="D8" s="12" t="s">
        <v>3</v>
      </c>
      <c r="E8" s="2" t="s">
        <v>4</v>
      </c>
      <c r="F8" s="12" t="s">
        <v>5</v>
      </c>
      <c r="G8" s="2" t="s">
        <v>6</v>
      </c>
      <c r="H8" s="2" t="s">
        <v>7</v>
      </c>
      <c r="I8" s="2" t="s">
        <v>9</v>
      </c>
      <c r="J8" s="3" t="s">
        <v>10</v>
      </c>
      <c r="K8" s="20" t="s">
        <v>12</v>
      </c>
    </row>
    <row r="9" spans="1:18" ht="19.5" thickBot="1">
      <c r="A9" s="11">
        <v>7.0749999999999997E-3</v>
      </c>
      <c r="B9" s="13">
        <f>0.1016-2*1.27/1000</f>
        <v>9.9059999999999995E-2</v>
      </c>
      <c r="C9" s="5">
        <f>A9/(3.14*B9^2/4)</f>
        <v>0.91845977399580947</v>
      </c>
      <c r="D9" s="14">
        <f>96-12</f>
        <v>84</v>
      </c>
      <c r="E9" s="5">
        <f>ABS(C9*B9/(1.004*10^-6))</f>
        <v>90620.144633490912</v>
      </c>
      <c r="F9" s="13">
        <f>0.0006/B9</f>
        <v>6.0569351907934586E-3</v>
      </c>
      <c r="G9" s="4">
        <f>0.25/((LOG(5.74/(E9^0.9)+F9/3.7))^2)</f>
        <v>3.3390161955530309E-2</v>
      </c>
      <c r="H9" s="6">
        <f>8*G9*D9/(9.81*PI()^2*B9^5)</f>
        <v>24295.58874541855</v>
      </c>
      <c r="I9" s="6">
        <f>H9*A9*ABS(A9)</f>
        <v>1.2161308793948913</v>
      </c>
      <c r="J9" s="21">
        <f>1.1*I9</f>
        <v>1.3377439673343805</v>
      </c>
      <c r="K9" s="22">
        <f>I9/D9*100</f>
        <v>1.4477748564224897</v>
      </c>
    </row>
    <row r="12" spans="1:18">
      <c r="A12" s="17"/>
      <c r="B12" s="17"/>
      <c r="C12" s="8"/>
      <c r="D12" s="17"/>
      <c r="E12" s="8"/>
      <c r="F12" s="17"/>
      <c r="G12" s="8"/>
      <c r="H12" s="8"/>
      <c r="I12" s="8"/>
      <c r="J12" s="8"/>
      <c r="K12" s="8"/>
      <c r="L12" s="8"/>
    </row>
    <row r="13" spans="1:18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</row>
    <row r="14" spans="1:18" ht="18.7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3"/>
      <c r="M14" s="23"/>
      <c r="N14" s="23"/>
      <c r="O14" s="23"/>
      <c r="P14" s="23"/>
      <c r="Q14" s="23"/>
      <c r="R14" s="23"/>
    </row>
    <row r="15" spans="1:18" ht="18.75">
      <c r="A15" s="25"/>
      <c r="B15" s="26"/>
      <c r="C15" s="27"/>
      <c r="D15" s="27"/>
      <c r="E15" s="27"/>
      <c r="F15" s="26"/>
      <c r="G15" s="26"/>
      <c r="H15" s="28"/>
      <c r="I15" s="28"/>
      <c r="J15" s="28"/>
      <c r="K15" s="23"/>
      <c r="L15" s="23"/>
      <c r="M15" s="23"/>
      <c r="N15" s="23"/>
      <c r="O15" s="23"/>
      <c r="P15" s="23"/>
      <c r="Q15" s="23"/>
      <c r="R15" s="23"/>
    </row>
    <row r="16" spans="1:18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</row>
    <row r="17" spans="1:18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18.7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3"/>
      <c r="M18" s="23"/>
      <c r="N18" s="23"/>
      <c r="O18" s="23"/>
      <c r="P18" s="23"/>
      <c r="Q18" s="23"/>
      <c r="R18" s="23"/>
    </row>
    <row r="19" spans="1:18" ht="18.75">
      <c r="A19" s="25"/>
      <c r="B19" s="26"/>
      <c r="C19" s="27"/>
      <c r="D19" s="27"/>
      <c r="E19" s="27"/>
      <c r="F19" s="26"/>
      <c r="G19" s="26"/>
      <c r="H19" s="28"/>
      <c r="I19" s="28"/>
      <c r="J19" s="28"/>
      <c r="K19" s="23"/>
      <c r="L19" s="23"/>
      <c r="M19" s="23"/>
      <c r="N19" s="23"/>
      <c r="O19" s="23"/>
      <c r="P19" s="23"/>
      <c r="Q19" s="23"/>
      <c r="R19" s="23"/>
    </row>
    <row r="20" spans="1:18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</row>
    <row r="21" spans="1:18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</row>
    <row r="22" spans="1:18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</row>
    <row r="23" spans="1:18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</row>
    <row r="24" spans="1:18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</row>
    <row r="25" spans="1:18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18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pans="1:18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pans="1:18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1:18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8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1:18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1:18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18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spans="1:18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</row>
    <row r="48" spans="1:18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spans="1:18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</row>
    <row r="50" spans="1:18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  <row r="51" spans="1:18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</row>
    <row r="52" spans="1:18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</row>
    <row r="53" spans="1:18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spans="1:18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</row>
    <row r="55" spans="1:18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</row>
    <row r="56" spans="1:18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</row>
    <row r="57" spans="1:18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</row>
    <row r="58" spans="1:18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</row>
    <row r="59" spans="1:18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</row>
    <row r="60" spans="1:18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</row>
    <row r="61" spans="1:18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</row>
    <row r="62" spans="1:18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</row>
    <row r="63" spans="1:18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</row>
    <row r="64" spans="1:18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</row>
    <row r="65" spans="1:18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</row>
    <row r="67" spans="1:18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</row>
    <row r="68" spans="1:18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</row>
    <row r="69" spans="1:18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</row>
    <row r="70" spans="1:18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</row>
    <row r="71" spans="1:18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</row>
    <row r="72" spans="1:18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</row>
    <row r="73" spans="1:18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</row>
    <row r="74" spans="1:18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</row>
    <row r="75" spans="1:18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</row>
    <row r="76" spans="1:18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</row>
    <row r="77" spans="1:18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</row>
    <row r="78" spans="1:18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</row>
    <row r="79" spans="1:18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0" spans="1:18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</row>
    <row r="81" spans="1:18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</row>
    <row r="82" spans="1:18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</row>
    <row r="83" spans="1:18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</row>
    <row r="84" spans="1:18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pans="1:18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</row>
    <row r="86" spans="1:18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pans="1:18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1:18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1:18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</row>
    <row r="90" spans="1:18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</row>
    <row r="91" spans="1:18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</row>
    <row r="92" spans="1:18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</row>
    <row r="93" spans="1:18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</row>
    <row r="94" spans="1:18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</row>
    <row r="95" spans="1:18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</row>
    <row r="96" spans="1:18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</row>
    <row r="97" spans="1:18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</row>
    <row r="98" spans="1:18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</row>
    <row r="99" spans="1:18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</row>
    <row r="100" spans="1:18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</row>
    <row r="101" spans="1:18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</row>
    <row r="102" spans="1:18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</row>
    <row r="103" spans="1:18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</row>
    <row r="104" spans="1:18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</row>
    <row r="105" spans="1:18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</row>
    <row r="106" spans="1:18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</row>
    <row r="107" spans="1:18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</row>
    <row r="108" spans="1:18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</row>
    <row r="109" spans="1:18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</row>
    <row r="110" spans="1:18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</row>
    <row r="111" spans="1:18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</row>
    <row r="112" spans="1:18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pans="1:18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</row>
    <row r="114" spans="1:18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</row>
    <row r="115" spans="1:18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</row>
    <row r="116" spans="1:18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</row>
    <row r="117" spans="1:18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</row>
    <row r="118" spans="1:18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</row>
    <row r="119" spans="1:18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</row>
    <row r="120" spans="1:18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</row>
    <row r="121" spans="1:18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</row>
    <row r="122" spans="1:18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</row>
    <row r="123" spans="1:18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</row>
    <row r="124" spans="1:18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</row>
    <row r="125" spans="1:18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</row>
    <row r="126" spans="1:18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</row>
    <row r="127" spans="1:18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</row>
    <row r="128" spans="1:18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</row>
    <row r="129" spans="1:18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</row>
    <row r="130" spans="1:18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</row>
    <row r="131" spans="1:18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</row>
    <row r="132" spans="1:18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</row>
    <row r="133" spans="1:18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</row>
    <row r="134" spans="1:18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</row>
    <row r="135" spans="1:18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</row>
    <row r="136" spans="1:18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</row>
    <row r="137" spans="1:18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</row>
    <row r="138" spans="1:18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</row>
    <row r="139" spans="1:18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</row>
    <row r="140" spans="1:18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</row>
    <row r="141" spans="1:18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</row>
    <row r="142" spans="1:18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</row>
    <row r="143" spans="1:18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</row>
    <row r="144" spans="1:18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</row>
    <row r="145" spans="1:18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</row>
    <row r="146" spans="1:18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</row>
    <row r="147" spans="1:18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</row>
    <row r="148" spans="1:18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</row>
    <row r="149" spans="1:18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</row>
    <row r="150" spans="1:18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</row>
    <row r="151" spans="1:18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</row>
    <row r="152" spans="1:18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</row>
    <row r="153" spans="1:18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</row>
    <row r="154" spans="1:18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</row>
    <row r="155" spans="1:18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</row>
    <row r="156" spans="1:18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</row>
    <row r="157" spans="1:18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</row>
    <row r="158" spans="1:18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</row>
    <row r="159" spans="1:18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</row>
    <row r="160" spans="1:18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</row>
    <row r="161" spans="1:18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</row>
    <row r="162" spans="1:18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</row>
    <row r="163" spans="1:18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</row>
    <row r="164" spans="1:18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</row>
    <row r="165" spans="1:18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</row>
    <row r="166" spans="1:18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</row>
    <row r="167" spans="1:18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</row>
    <row r="168" spans="1:18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</row>
    <row r="169" spans="1:18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</row>
    <row r="170" spans="1:18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</row>
    <row r="171" spans="1:18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</row>
    <row r="172" spans="1:18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</row>
    <row r="173" spans="1:18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</row>
    <row r="174" spans="1:18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</row>
    <row r="175" spans="1:18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</row>
    <row r="176" spans="1:18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</row>
    <row r="177" spans="1:18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</row>
    <row r="178" spans="1:18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</row>
    <row r="179" spans="1:18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</row>
    <row r="180" spans="1:18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αγωγός εφαρμογής</vt:lpstr>
      <vt:lpstr>κυρια γραμμη</vt:lpstr>
      <vt:lpstr>Φύλλο3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2015-05-13T21:36:42Z</dcterms:created>
  <dcterms:modified xsi:type="dcterms:W3CDTF">2016-05-16T17:22:32Z</dcterms:modified>
</cp:coreProperties>
</file>