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1730" windowHeight="7950"/>
  </bookViews>
  <sheets>
    <sheet name="Φύλλο1" sheetId="1" r:id="rId1"/>
  </sheets>
  <calcPr calcId="124519"/>
</workbook>
</file>

<file path=xl/calcChain.xml><?xml version="1.0" encoding="utf-8"?>
<calcChain xmlns="http://schemas.openxmlformats.org/spreadsheetml/2006/main">
  <c r="E31" i="1"/>
  <c r="F31"/>
  <c r="G31"/>
  <c r="E32"/>
  <c r="F32"/>
  <c r="G32"/>
  <c r="E33"/>
  <c r="F33"/>
  <c r="G33"/>
  <c r="E34"/>
  <c r="F34"/>
  <c r="G34"/>
  <c r="E35"/>
  <c r="F35"/>
  <c r="G35"/>
  <c r="E36"/>
  <c r="F36"/>
  <c r="G36"/>
  <c r="D31"/>
  <c r="D32"/>
  <c r="D33"/>
  <c r="D34"/>
  <c r="D35"/>
  <c r="D36"/>
  <c r="C31"/>
  <c r="C32"/>
  <c r="C33"/>
  <c r="C34"/>
  <c r="C35"/>
  <c r="C36"/>
  <c r="B32"/>
  <c r="B33"/>
  <c r="B34"/>
  <c r="B35"/>
  <c r="B36"/>
  <c r="B31"/>
  <c r="C14"/>
  <c r="D14"/>
  <c r="E14"/>
  <c r="F14"/>
  <c r="G14"/>
  <c r="C16" l="1"/>
  <c r="D16"/>
  <c r="E16"/>
  <c r="F16"/>
  <c r="G16"/>
  <c r="C15"/>
  <c r="D15"/>
  <c r="E15"/>
  <c r="F15"/>
  <c r="G15"/>
  <c r="C18"/>
  <c r="D18"/>
  <c r="E18"/>
  <c r="F18"/>
  <c r="G18"/>
  <c r="B18"/>
  <c r="B16"/>
  <c r="B15"/>
  <c r="B14"/>
  <c r="H35" l="1"/>
  <c r="I35" s="1"/>
  <c r="H33"/>
  <c r="I33" s="1"/>
  <c r="H34"/>
  <c r="I34" s="1"/>
  <c r="H31"/>
  <c r="I31" s="1"/>
  <c r="H36" l="1"/>
  <c r="I36" s="1"/>
  <c r="H32"/>
  <c r="I32" s="1"/>
</calcChain>
</file>

<file path=xl/sharedStrings.xml><?xml version="1.0" encoding="utf-8"?>
<sst xmlns="http://schemas.openxmlformats.org/spreadsheetml/2006/main" count="57" uniqueCount="38">
  <si>
    <t> Άσκηση: Συμβιβαστικός προγραμματισμός</t>
  </si>
  <si>
    <t>Εναλλακτικές/ Κριτήρια</t>
  </si>
  <si>
    <t>C1</t>
  </si>
  <si>
    <t>C2</t>
  </si>
  <si>
    <t>C3</t>
  </si>
  <si>
    <t>C4</t>
  </si>
  <si>
    <t>C5</t>
  </si>
  <si>
    <t>C6</t>
  </si>
  <si>
    <t>A1</t>
  </si>
  <si>
    <t>A2</t>
  </si>
  <si>
    <t>A3</t>
  </si>
  <si>
    <t>A4</t>
  </si>
  <si>
    <t>A5</t>
  </si>
  <si>
    <t>A6</t>
  </si>
  <si>
    <t>max</t>
  </si>
  <si>
    <t>min</t>
  </si>
  <si>
    <t>Ιδεατή λύση</t>
  </si>
  <si>
    <t>Βάρη</t>
  </si>
  <si>
    <t>Κανονικοποιημένα βάρη</t>
  </si>
  <si>
    <t xml:space="preserve">Για την πρώτη Εναλλακτική θα ισχύει η εφαρμογή του τύπου </t>
  </si>
  <si>
    <t>Εφαρμόζω τον τύπο για κάθε κριτήριο και έπειτα αθροίζω έτσι ώστε να βρεθεί η τιμή του μέτρου απόστασης για την πρώτη Εναλλακτική Α1.</t>
  </si>
  <si>
    <t>Έπειτα συνεχίζω για τις υπόλοιπες Εναλλακτικές.</t>
  </si>
  <si>
    <t>Λύνω το πρόβλημα για p=1 και για p=2.</t>
  </si>
  <si>
    <t>p</t>
  </si>
  <si>
    <t>Άθροισμα</t>
  </si>
  <si>
    <t>L</t>
  </si>
  <si>
    <t>1η</t>
  </si>
  <si>
    <t>2η</t>
  </si>
  <si>
    <t>3η</t>
  </si>
  <si>
    <t>4η</t>
  </si>
  <si>
    <t>5η</t>
  </si>
  <si>
    <t>6η</t>
  </si>
  <si>
    <t>Κατάταξη για p=1</t>
  </si>
  <si>
    <t>Κατάταξη για p=2</t>
  </si>
  <si>
    <t>Μ</t>
  </si>
  <si>
    <t>m</t>
  </si>
  <si>
    <t>f*</t>
  </si>
  <si>
    <t>w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</si>
</sst>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161"/>
      <scheme val="minor"/>
    </font>
    <font>
      <sz val="11"/>
      <color rgb="FF555555"/>
      <name val="Open Sans"/>
    </font>
    <font>
      <b/>
      <sz val="11"/>
      <color rgb="FF555555"/>
      <name val="Open Sans"/>
    </font>
    <font>
      <b/>
      <u/>
      <sz val="11"/>
      <color rgb="FF555555"/>
      <name val="Open Sans"/>
    </font>
    <font>
      <b/>
      <sz val="11"/>
      <color theme="1"/>
      <name val="Calibri"/>
      <family val="2"/>
      <charset val="161"/>
      <scheme val="minor"/>
    </font>
    <font>
      <sz val="11"/>
      <color rgb="FF555555"/>
      <name val="Open Sans"/>
      <charset val="161"/>
    </font>
    <font>
      <sz val="11"/>
      <color rgb="FF555555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555555"/>
      <name val="Open Sans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2" fontId="0" fillId="0" borderId="0" xfId="0" applyNumberFormat="1" applyFont="1" applyFill="1"/>
    <xf numFmtId="2" fontId="6" fillId="0" borderId="0" xfId="0" applyNumberFormat="1" applyFont="1" applyFill="1" applyAlignment="1">
      <alignment horizontal="right" wrapText="1"/>
    </xf>
    <xf numFmtId="2" fontId="6" fillId="0" borderId="0" xfId="0" applyNumberFormat="1" applyFont="1" applyFill="1" applyAlignment="1">
      <alignment horizontal="center" wrapText="1"/>
    </xf>
    <xf numFmtId="0" fontId="7" fillId="0" borderId="0" xfId="0" applyFont="1" applyFill="1" applyAlignment="1"/>
    <xf numFmtId="0" fontId="8" fillId="0" borderId="0" xfId="0" applyFont="1"/>
    <xf numFmtId="0" fontId="1" fillId="0" borderId="3" xfId="0" applyFont="1" applyFill="1" applyBorder="1" applyAlignment="1">
      <alignment horizontal="center"/>
    </xf>
    <xf numFmtId="0" fontId="0" fillId="0" borderId="4" xfId="0" applyFill="1" applyBorder="1"/>
    <xf numFmtId="2" fontId="6" fillId="0" borderId="5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wrapText="1"/>
    </xf>
    <xf numFmtId="2" fontId="6" fillId="0" borderId="6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1" fillId="0" borderId="6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horizontal="center" wrapText="1"/>
    </xf>
    <xf numFmtId="2" fontId="0" fillId="0" borderId="0" xfId="0" applyNumberFormat="1" applyFont="1" applyFill="1" applyBorder="1"/>
    <xf numFmtId="2" fontId="0" fillId="0" borderId="6" xfId="0" applyNumberFormat="1" applyFont="1" applyFill="1" applyBorder="1"/>
    <xf numFmtId="2" fontId="6" fillId="0" borderId="7" xfId="0" applyNumberFormat="1" applyFont="1" applyFill="1" applyBorder="1" applyAlignment="1">
      <alignment horizontal="right" wrapText="1"/>
    </xf>
    <xf numFmtId="2" fontId="6" fillId="0" borderId="7" xfId="0" applyNumberFormat="1" applyFont="1" applyFill="1" applyBorder="1" applyAlignment="1">
      <alignment horizontal="center" wrapText="1"/>
    </xf>
    <xf numFmtId="2" fontId="0" fillId="0" borderId="7" xfId="0" applyNumberFormat="1" applyFont="1" applyFill="1" applyBorder="1"/>
    <xf numFmtId="2" fontId="0" fillId="0" borderId="4" xfId="0" applyNumberFormat="1" applyFont="1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64" fontId="6" fillId="0" borderId="0" xfId="0" applyNumberFormat="1" applyFont="1" applyFill="1" applyAlignment="1">
      <alignment horizontal="right" wrapText="1"/>
    </xf>
    <xf numFmtId="164" fontId="0" fillId="0" borderId="0" xfId="0" applyNumberFormat="1"/>
    <xf numFmtId="164" fontId="9" fillId="0" borderId="0" xfId="0" applyNumberFormat="1" applyFont="1" applyFill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10" fillId="0" borderId="1" xfId="0" applyFont="1" applyFill="1" applyBorder="1" applyAlignment="1">
      <alignment horizontal="center" wrapText="1"/>
    </xf>
    <xf numFmtId="0" fontId="4" fillId="0" borderId="2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18</xdr:row>
      <xdr:rowOff>114300</xdr:rowOff>
    </xdr:from>
    <xdr:to>
      <xdr:col>9</xdr:col>
      <xdr:colOff>152400</xdr:colOff>
      <xdr:row>24</xdr:row>
      <xdr:rowOff>57150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3633" t="23077" r="42481" b="60852"/>
        <a:stretch>
          <a:fillRect/>
        </a:stretch>
      </xdr:blipFill>
      <xdr:spPr bwMode="auto">
        <a:xfrm>
          <a:off x="4381500" y="3724275"/>
          <a:ext cx="3305175" cy="1114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581025</xdr:colOff>
      <xdr:row>3</xdr:row>
      <xdr:rowOff>152400</xdr:rowOff>
    </xdr:from>
    <xdr:to>
      <xdr:col>9</xdr:col>
      <xdr:colOff>895350</xdr:colOff>
      <xdr:row>7</xdr:row>
      <xdr:rowOff>171450</xdr:rowOff>
    </xdr:to>
    <xdr:sp macro="" textlink="">
      <xdr:nvSpPr>
        <xdr:cNvPr id="3" name="2 - Επεξήγηση με παραλληλόγραμμο"/>
        <xdr:cNvSpPr/>
      </xdr:nvSpPr>
      <xdr:spPr>
        <a:xfrm>
          <a:off x="7620000" y="723900"/>
          <a:ext cx="1762125" cy="781050"/>
        </a:xfrm>
        <a:prstGeom prst="wedgeRectCallout">
          <a:avLst>
            <a:gd name="adj1" fmla="val -60292"/>
            <a:gd name="adj2" fmla="val 929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έχω προηγουμέβως μετατρέψει</a:t>
          </a:r>
          <a:r>
            <a:rPr lang="el-GR" sz="1100" baseline="0"/>
            <a:t> τα σκορ σε θετική μονοτονία (κριτήρια κέρδους)</a:t>
          </a:r>
          <a:endParaRPr lang="el-GR" sz="1100"/>
        </a:p>
      </xdr:txBody>
    </xdr:sp>
    <xdr:clientData/>
  </xdr:twoCellAnchor>
  <xdr:twoCellAnchor>
    <xdr:from>
      <xdr:col>7</xdr:col>
      <xdr:colOff>428625</xdr:colOff>
      <xdr:row>16</xdr:row>
      <xdr:rowOff>161925</xdr:rowOff>
    </xdr:from>
    <xdr:to>
      <xdr:col>9</xdr:col>
      <xdr:colOff>333375</xdr:colOff>
      <xdr:row>17</xdr:row>
      <xdr:rowOff>276225</xdr:rowOff>
    </xdr:to>
    <xdr:sp macro="" textlink="">
      <xdr:nvSpPr>
        <xdr:cNvPr id="4" name="3 - Επεξήγηση με παραλληλόγραμμο"/>
        <xdr:cNvSpPr/>
      </xdr:nvSpPr>
      <xdr:spPr>
        <a:xfrm>
          <a:off x="7467600" y="3209925"/>
          <a:ext cx="1352550" cy="304800"/>
        </a:xfrm>
        <a:prstGeom prst="wedgeRectCallout">
          <a:avLst>
            <a:gd name="adj1" fmla="val -57262"/>
            <a:gd name="adj2" fmla="val 2125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απόσταση</a:t>
          </a:r>
          <a:r>
            <a:rPr lang="el-GR" sz="1100" baseline="0"/>
            <a:t> από ιδεατή ύση</a:t>
          </a:r>
          <a:endParaRPr lang="el-GR" sz="1100"/>
        </a:p>
      </xdr:txBody>
    </xdr:sp>
    <xdr:clientData/>
  </xdr:twoCellAnchor>
  <xdr:twoCellAnchor>
    <xdr:from>
      <xdr:col>9</xdr:col>
      <xdr:colOff>180975</xdr:colOff>
      <xdr:row>21</xdr:row>
      <xdr:rowOff>180975</xdr:rowOff>
    </xdr:from>
    <xdr:to>
      <xdr:col>10</xdr:col>
      <xdr:colOff>476250</xdr:colOff>
      <xdr:row>23</xdr:row>
      <xdr:rowOff>76200</xdr:rowOff>
    </xdr:to>
    <xdr:sp macro="" textlink="">
      <xdr:nvSpPr>
        <xdr:cNvPr id="5" name="4 - Επεξήγηση με παραλληλόγραμμο"/>
        <xdr:cNvSpPr/>
      </xdr:nvSpPr>
      <xdr:spPr>
        <a:xfrm>
          <a:off x="8667750" y="4362450"/>
          <a:ext cx="1352550" cy="304800"/>
        </a:xfrm>
        <a:prstGeom prst="wedgeRectCallout">
          <a:avLst>
            <a:gd name="adj1" fmla="val -140361"/>
            <a:gd name="adj2" fmla="val 281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κανονικοποίηση</a:t>
          </a:r>
        </a:p>
      </xdr:txBody>
    </xdr:sp>
    <xdr:clientData/>
  </xdr:twoCellAnchor>
  <xdr:twoCellAnchor>
    <xdr:from>
      <xdr:col>4</xdr:col>
      <xdr:colOff>76200</xdr:colOff>
      <xdr:row>17</xdr:row>
      <xdr:rowOff>352425</xdr:rowOff>
    </xdr:from>
    <xdr:to>
      <xdr:col>6</xdr:col>
      <xdr:colOff>9525</xdr:colOff>
      <xdr:row>19</xdr:row>
      <xdr:rowOff>95250</xdr:rowOff>
    </xdr:to>
    <xdr:sp macro="" textlink="">
      <xdr:nvSpPr>
        <xdr:cNvPr id="6" name="5 - Επεξήγηση με παραλληλόγραμμο"/>
        <xdr:cNvSpPr/>
      </xdr:nvSpPr>
      <xdr:spPr>
        <a:xfrm>
          <a:off x="5057775" y="3590925"/>
          <a:ext cx="1352550" cy="304800"/>
        </a:xfrm>
        <a:prstGeom prst="wedgeRectCallout">
          <a:avLst>
            <a:gd name="adj1" fmla="val 70203"/>
            <a:gd name="adj2" fmla="val 14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βάρη</a:t>
          </a:r>
        </a:p>
      </xdr:txBody>
    </xdr:sp>
    <xdr:clientData/>
  </xdr:twoCellAnchor>
  <xdr:twoCellAnchor>
    <xdr:from>
      <xdr:col>9</xdr:col>
      <xdr:colOff>561975</xdr:colOff>
      <xdr:row>13</xdr:row>
      <xdr:rowOff>104775</xdr:rowOff>
    </xdr:from>
    <xdr:to>
      <xdr:col>10</xdr:col>
      <xdr:colOff>1028700</xdr:colOff>
      <xdr:row>19</xdr:row>
      <xdr:rowOff>133350</xdr:rowOff>
    </xdr:to>
    <xdr:sp macro="" textlink="">
      <xdr:nvSpPr>
        <xdr:cNvPr id="7" name="6 - Επεξήγηση με παραλληλόγραμμο"/>
        <xdr:cNvSpPr/>
      </xdr:nvSpPr>
      <xdr:spPr>
        <a:xfrm>
          <a:off x="9048750" y="2581275"/>
          <a:ext cx="1524000" cy="135255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απόσταση από ιδεατή λύση "ξέχωρος" υπολογισμός για κάθε εναλλκτική α</a:t>
          </a:r>
        </a:p>
      </xdr:txBody>
    </xdr:sp>
    <xdr:clientData/>
  </xdr:twoCellAnchor>
  <xdr:twoCellAnchor>
    <xdr:from>
      <xdr:col>6</xdr:col>
      <xdr:colOff>504825</xdr:colOff>
      <xdr:row>19</xdr:row>
      <xdr:rowOff>152400</xdr:rowOff>
    </xdr:from>
    <xdr:to>
      <xdr:col>8</xdr:col>
      <xdr:colOff>9525</xdr:colOff>
      <xdr:row>23</xdr:row>
      <xdr:rowOff>161925</xdr:rowOff>
    </xdr:to>
    <xdr:sp macro="" textlink="">
      <xdr:nvSpPr>
        <xdr:cNvPr id="8" name="7 - Ελεύθερη σχεδίαση"/>
        <xdr:cNvSpPr/>
      </xdr:nvSpPr>
      <xdr:spPr>
        <a:xfrm>
          <a:off x="6905625" y="3952875"/>
          <a:ext cx="981075" cy="800100"/>
        </a:xfrm>
        <a:custGeom>
          <a:avLst/>
          <a:gdLst>
            <a:gd name="connsiteX0" fmla="*/ 142875 w 981075"/>
            <a:gd name="connsiteY0" fmla="*/ 0 h 800100"/>
            <a:gd name="connsiteX1" fmla="*/ 76200 w 981075"/>
            <a:gd name="connsiteY1" fmla="*/ 19050 h 800100"/>
            <a:gd name="connsiteX2" fmla="*/ 47625 w 981075"/>
            <a:gd name="connsiteY2" fmla="*/ 38100 h 800100"/>
            <a:gd name="connsiteX3" fmla="*/ 0 w 981075"/>
            <a:gd name="connsiteY3" fmla="*/ 142875 h 800100"/>
            <a:gd name="connsiteX4" fmla="*/ 9525 w 981075"/>
            <a:gd name="connsiteY4" fmla="*/ 390525 h 800100"/>
            <a:gd name="connsiteX5" fmla="*/ 28575 w 981075"/>
            <a:gd name="connsiteY5" fmla="*/ 504825 h 800100"/>
            <a:gd name="connsiteX6" fmla="*/ 38100 w 981075"/>
            <a:gd name="connsiteY6" fmla="*/ 533400 h 800100"/>
            <a:gd name="connsiteX7" fmla="*/ 57150 w 981075"/>
            <a:gd name="connsiteY7" fmla="*/ 561975 h 800100"/>
            <a:gd name="connsiteX8" fmla="*/ 104775 w 981075"/>
            <a:gd name="connsiteY8" fmla="*/ 657225 h 800100"/>
            <a:gd name="connsiteX9" fmla="*/ 123825 w 981075"/>
            <a:gd name="connsiteY9" fmla="*/ 685800 h 800100"/>
            <a:gd name="connsiteX10" fmla="*/ 180975 w 981075"/>
            <a:gd name="connsiteY10" fmla="*/ 723900 h 800100"/>
            <a:gd name="connsiteX11" fmla="*/ 209550 w 981075"/>
            <a:gd name="connsiteY11" fmla="*/ 742950 h 800100"/>
            <a:gd name="connsiteX12" fmla="*/ 247650 w 981075"/>
            <a:gd name="connsiteY12" fmla="*/ 752475 h 800100"/>
            <a:gd name="connsiteX13" fmla="*/ 285750 w 981075"/>
            <a:gd name="connsiteY13" fmla="*/ 771525 h 800100"/>
            <a:gd name="connsiteX14" fmla="*/ 333375 w 981075"/>
            <a:gd name="connsiteY14" fmla="*/ 781050 h 800100"/>
            <a:gd name="connsiteX15" fmla="*/ 390525 w 981075"/>
            <a:gd name="connsiteY15" fmla="*/ 800100 h 800100"/>
            <a:gd name="connsiteX16" fmla="*/ 638175 w 981075"/>
            <a:gd name="connsiteY16" fmla="*/ 790575 h 800100"/>
            <a:gd name="connsiteX17" fmla="*/ 742950 w 981075"/>
            <a:gd name="connsiteY17" fmla="*/ 762000 h 800100"/>
            <a:gd name="connsiteX18" fmla="*/ 857250 w 981075"/>
            <a:gd name="connsiteY18" fmla="*/ 723900 h 800100"/>
            <a:gd name="connsiteX19" fmla="*/ 895350 w 981075"/>
            <a:gd name="connsiteY19" fmla="*/ 714375 h 800100"/>
            <a:gd name="connsiteX20" fmla="*/ 952500 w 981075"/>
            <a:gd name="connsiteY20" fmla="*/ 666750 h 800100"/>
            <a:gd name="connsiteX21" fmla="*/ 981075 w 981075"/>
            <a:gd name="connsiteY21" fmla="*/ 600075 h 800100"/>
            <a:gd name="connsiteX22" fmla="*/ 962025 w 981075"/>
            <a:gd name="connsiteY22" fmla="*/ 542925 h 800100"/>
            <a:gd name="connsiteX23" fmla="*/ 904875 w 981075"/>
            <a:gd name="connsiteY23" fmla="*/ 523875 h 800100"/>
            <a:gd name="connsiteX24" fmla="*/ 876300 w 981075"/>
            <a:gd name="connsiteY24" fmla="*/ 514350 h 800100"/>
            <a:gd name="connsiteX25" fmla="*/ 800100 w 981075"/>
            <a:gd name="connsiteY25" fmla="*/ 495300 h 800100"/>
            <a:gd name="connsiteX26" fmla="*/ 742950 w 981075"/>
            <a:gd name="connsiteY26" fmla="*/ 476250 h 800100"/>
            <a:gd name="connsiteX27" fmla="*/ 409575 w 981075"/>
            <a:gd name="connsiteY27" fmla="*/ 466725 h 800100"/>
            <a:gd name="connsiteX28" fmla="*/ 381000 w 981075"/>
            <a:gd name="connsiteY28" fmla="*/ 457200 h 800100"/>
            <a:gd name="connsiteX29" fmla="*/ 342900 w 981075"/>
            <a:gd name="connsiteY29" fmla="*/ 390525 h 800100"/>
            <a:gd name="connsiteX30" fmla="*/ 323850 w 981075"/>
            <a:gd name="connsiteY30" fmla="*/ 361950 h 800100"/>
            <a:gd name="connsiteX31" fmla="*/ 304800 w 981075"/>
            <a:gd name="connsiteY31" fmla="*/ 228600 h 800100"/>
            <a:gd name="connsiteX32" fmla="*/ 285750 w 981075"/>
            <a:gd name="connsiteY32" fmla="*/ 171450 h 800100"/>
            <a:gd name="connsiteX33" fmla="*/ 276225 w 981075"/>
            <a:gd name="connsiteY33" fmla="*/ 104775 h 800100"/>
            <a:gd name="connsiteX34" fmla="*/ 266700 w 981075"/>
            <a:gd name="connsiteY34" fmla="*/ 76200 h 800100"/>
            <a:gd name="connsiteX35" fmla="*/ 228600 w 981075"/>
            <a:gd name="connsiteY35" fmla="*/ 47625 h 800100"/>
            <a:gd name="connsiteX36" fmla="*/ 123825 w 981075"/>
            <a:gd name="connsiteY36" fmla="*/ 19050 h 800100"/>
            <a:gd name="connsiteX37" fmla="*/ 142875 w 981075"/>
            <a:gd name="connsiteY37" fmla="*/ 0 h 800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</a:cxnLst>
          <a:rect l="l" t="t" r="r" b="b"/>
          <a:pathLst>
            <a:path w="981075" h="800100">
              <a:moveTo>
                <a:pt x="142875" y="0"/>
              </a:moveTo>
              <a:cubicBezTo>
                <a:pt x="134938" y="0"/>
                <a:pt x="89865" y="12218"/>
                <a:pt x="76200" y="19050"/>
              </a:cubicBezTo>
              <a:cubicBezTo>
                <a:pt x="65961" y="24170"/>
                <a:pt x="57150" y="31750"/>
                <a:pt x="47625" y="38100"/>
              </a:cubicBezTo>
              <a:cubicBezTo>
                <a:pt x="545" y="108720"/>
                <a:pt x="14015" y="72799"/>
                <a:pt x="0" y="142875"/>
              </a:cubicBezTo>
              <a:cubicBezTo>
                <a:pt x="3175" y="225425"/>
                <a:pt x="4674" y="308057"/>
                <a:pt x="9525" y="390525"/>
              </a:cubicBezTo>
              <a:cubicBezTo>
                <a:pt x="12102" y="434331"/>
                <a:pt x="17225" y="465101"/>
                <a:pt x="28575" y="504825"/>
              </a:cubicBezTo>
              <a:cubicBezTo>
                <a:pt x="31333" y="514479"/>
                <a:pt x="33610" y="524420"/>
                <a:pt x="38100" y="533400"/>
              </a:cubicBezTo>
              <a:cubicBezTo>
                <a:pt x="43220" y="543639"/>
                <a:pt x="52501" y="551514"/>
                <a:pt x="57150" y="561975"/>
              </a:cubicBezTo>
              <a:cubicBezTo>
                <a:pt x="106489" y="672987"/>
                <a:pt x="44175" y="572385"/>
                <a:pt x="104775" y="657225"/>
              </a:cubicBezTo>
              <a:cubicBezTo>
                <a:pt x="111429" y="666540"/>
                <a:pt x="115210" y="678262"/>
                <a:pt x="123825" y="685800"/>
              </a:cubicBezTo>
              <a:cubicBezTo>
                <a:pt x="141055" y="700877"/>
                <a:pt x="161925" y="711200"/>
                <a:pt x="180975" y="723900"/>
              </a:cubicBezTo>
              <a:cubicBezTo>
                <a:pt x="190500" y="730250"/>
                <a:pt x="198444" y="740174"/>
                <a:pt x="209550" y="742950"/>
              </a:cubicBezTo>
              <a:cubicBezTo>
                <a:pt x="222250" y="746125"/>
                <a:pt x="235393" y="747878"/>
                <a:pt x="247650" y="752475"/>
              </a:cubicBezTo>
              <a:cubicBezTo>
                <a:pt x="260945" y="757461"/>
                <a:pt x="272280" y="767035"/>
                <a:pt x="285750" y="771525"/>
              </a:cubicBezTo>
              <a:cubicBezTo>
                <a:pt x="301109" y="776645"/>
                <a:pt x="317756" y="776790"/>
                <a:pt x="333375" y="781050"/>
              </a:cubicBezTo>
              <a:cubicBezTo>
                <a:pt x="352748" y="786334"/>
                <a:pt x="390525" y="800100"/>
                <a:pt x="390525" y="800100"/>
              </a:cubicBezTo>
              <a:cubicBezTo>
                <a:pt x="473075" y="796925"/>
                <a:pt x="555735" y="795894"/>
                <a:pt x="638175" y="790575"/>
              </a:cubicBezTo>
              <a:cubicBezTo>
                <a:pt x="671563" y="788421"/>
                <a:pt x="712523" y="772142"/>
                <a:pt x="742950" y="762000"/>
              </a:cubicBezTo>
              <a:lnTo>
                <a:pt x="857250" y="723900"/>
              </a:lnTo>
              <a:cubicBezTo>
                <a:pt x="869669" y="719760"/>
                <a:pt x="882650" y="717550"/>
                <a:pt x="895350" y="714375"/>
              </a:cubicBezTo>
              <a:cubicBezTo>
                <a:pt x="918135" y="699185"/>
                <a:pt x="935832" y="690085"/>
                <a:pt x="952500" y="666750"/>
              </a:cubicBezTo>
              <a:cubicBezTo>
                <a:pt x="967213" y="646152"/>
                <a:pt x="973302" y="623394"/>
                <a:pt x="981075" y="600075"/>
              </a:cubicBezTo>
              <a:cubicBezTo>
                <a:pt x="974725" y="581025"/>
                <a:pt x="976224" y="557124"/>
                <a:pt x="962025" y="542925"/>
              </a:cubicBezTo>
              <a:cubicBezTo>
                <a:pt x="947826" y="528726"/>
                <a:pt x="923925" y="530225"/>
                <a:pt x="904875" y="523875"/>
              </a:cubicBezTo>
              <a:lnTo>
                <a:pt x="876300" y="514350"/>
              </a:lnTo>
              <a:cubicBezTo>
                <a:pt x="851462" y="506071"/>
                <a:pt x="824938" y="503579"/>
                <a:pt x="800100" y="495300"/>
              </a:cubicBezTo>
              <a:lnTo>
                <a:pt x="742950" y="476250"/>
              </a:lnTo>
              <a:cubicBezTo>
                <a:pt x="637485" y="441095"/>
                <a:pt x="520700" y="469900"/>
                <a:pt x="409575" y="466725"/>
              </a:cubicBezTo>
              <a:cubicBezTo>
                <a:pt x="400050" y="463550"/>
                <a:pt x="388713" y="463628"/>
                <a:pt x="381000" y="457200"/>
              </a:cubicBezTo>
              <a:cubicBezTo>
                <a:pt x="341517" y="424297"/>
                <a:pt x="360534" y="425793"/>
                <a:pt x="342900" y="390525"/>
              </a:cubicBezTo>
              <a:cubicBezTo>
                <a:pt x="337780" y="380286"/>
                <a:pt x="330200" y="371475"/>
                <a:pt x="323850" y="361950"/>
              </a:cubicBezTo>
              <a:cubicBezTo>
                <a:pt x="317230" y="295754"/>
                <a:pt x="320338" y="280392"/>
                <a:pt x="304800" y="228600"/>
              </a:cubicBezTo>
              <a:cubicBezTo>
                <a:pt x="299030" y="209366"/>
                <a:pt x="285750" y="171450"/>
                <a:pt x="285750" y="171450"/>
              </a:cubicBezTo>
              <a:cubicBezTo>
                <a:pt x="282575" y="149225"/>
                <a:pt x="280628" y="126790"/>
                <a:pt x="276225" y="104775"/>
              </a:cubicBezTo>
              <a:cubicBezTo>
                <a:pt x="274256" y="94930"/>
                <a:pt x="273128" y="83913"/>
                <a:pt x="266700" y="76200"/>
              </a:cubicBezTo>
              <a:cubicBezTo>
                <a:pt x="256537" y="64004"/>
                <a:pt x="242799" y="54725"/>
                <a:pt x="228600" y="47625"/>
              </a:cubicBezTo>
              <a:cubicBezTo>
                <a:pt x="200695" y="33673"/>
                <a:pt x="155180" y="24276"/>
                <a:pt x="123825" y="19050"/>
              </a:cubicBezTo>
              <a:cubicBezTo>
                <a:pt x="120693" y="18528"/>
                <a:pt x="150812" y="0"/>
                <a:pt x="142875" y="0"/>
              </a:cubicBezTo>
              <a:close/>
            </a:path>
          </a:pathLst>
        </a:cu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workbookViewId="0">
      <selection activeCell="A40" sqref="A40:N48"/>
    </sheetView>
  </sheetViews>
  <sheetFormatPr defaultRowHeight="15"/>
  <cols>
    <col min="1" max="1" width="22.85546875" customWidth="1"/>
    <col min="2" max="2" width="27.42578125" customWidth="1"/>
    <col min="3" max="3" width="12.7109375" customWidth="1"/>
    <col min="4" max="4" width="11.7109375" customWidth="1"/>
    <col min="5" max="5" width="11" customWidth="1"/>
    <col min="6" max="6" width="10.28515625" bestFit="1" customWidth="1"/>
    <col min="7" max="7" width="9.5703125" bestFit="1" customWidth="1"/>
    <col min="8" max="8" width="12.5703125" customWidth="1"/>
    <col min="10" max="10" width="15.85546875" customWidth="1"/>
    <col min="11" max="11" width="15.5703125" customWidth="1"/>
    <col min="14" max="14" width="15.42578125" customWidth="1"/>
  </cols>
  <sheetData>
    <row r="1" spans="1:15">
      <c r="A1" s="3" t="s">
        <v>0</v>
      </c>
    </row>
    <row r="2" spans="1:15">
      <c r="A2" s="1"/>
    </row>
    <row r="3" spans="1:15">
      <c r="A3" s="10"/>
      <c r="B3" s="10"/>
      <c r="C3" s="10"/>
      <c r="D3" s="10"/>
      <c r="E3" s="10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A4" s="5"/>
      <c r="B4" s="4"/>
      <c r="C4" s="6"/>
      <c r="D4" s="6"/>
      <c r="E4" s="5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>
      <c r="A5" s="4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1" t="s">
        <v>7</v>
      </c>
      <c r="H5" s="4"/>
      <c r="I5" s="7"/>
      <c r="J5" s="6"/>
      <c r="K5" s="6"/>
      <c r="L5" s="8"/>
      <c r="M5" s="4"/>
      <c r="N5" s="4"/>
      <c r="O5" s="4"/>
    </row>
    <row r="6" spans="1:15">
      <c r="A6" s="41" t="s">
        <v>8</v>
      </c>
      <c r="B6" s="32">
        <v>-80</v>
      </c>
      <c r="C6" s="33">
        <v>90</v>
      </c>
      <c r="D6" s="33">
        <v>-6</v>
      </c>
      <c r="E6" s="33">
        <v>-5.4</v>
      </c>
      <c r="F6" s="34">
        <v>-8</v>
      </c>
      <c r="G6" s="35">
        <v>5</v>
      </c>
      <c r="H6" s="4"/>
      <c r="I6" s="7"/>
      <c r="J6" s="6"/>
      <c r="K6" s="6"/>
      <c r="L6" s="8"/>
      <c r="M6" s="4"/>
      <c r="N6" s="4"/>
      <c r="O6" s="4"/>
    </row>
    <row r="7" spans="1:15">
      <c r="A7" s="41" t="s">
        <v>9</v>
      </c>
      <c r="B7" s="32">
        <v>-65</v>
      </c>
      <c r="C7" s="33">
        <v>58</v>
      </c>
      <c r="D7" s="33">
        <v>-2</v>
      </c>
      <c r="E7" s="33">
        <v>-9.6999999999999993</v>
      </c>
      <c r="F7" s="34">
        <v>-1</v>
      </c>
      <c r="G7" s="35">
        <v>1</v>
      </c>
      <c r="H7" s="4"/>
      <c r="I7" s="7"/>
      <c r="J7" s="6"/>
      <c r="K7" s="6"/>
      <c r="L7" s="8"/>
      <c r="M7" s="4"/>
      <c r="N7" s="4"/>
      <c r="O7" s="4"/>
    </row>
    <row r="8" spans="1:15">
      <c r="A8" s="41" t="s">
        <v>10</v>
      </c>
      <c r="B8" s="32">
        <v>-83</v>
      </c>
      <c r="C8" s="33">
        <v>60</v>
      </c>
      <c r="D8" s="33">
        <v>-4</v>
      </c>
      <c r="E8" s="33">
        <v>-7.2</v>
      </c>
      <c r="F8" s="34">
        <v>-4</v>
      </c>
      <c r="G8" s="35">
        <v>7</v>
      </c>
      <c r="H8" s="4"/>
      <c r="I8" s="7"/>
      <c r="J8" s="6"/>
      <c r="K8" s="6"/>
      <c r="L8" s="8"/>
      <c r="M8" s="4"/>
      <c r="N8" s="4"/>
      <c r="O8" s="4"/>
    </row>
    <row r="9" spans="1:15">
      <c r="A9" s="41" t="s">
        <v>11</v>
      </c>
      <c r="B9" s="32">
        <v>-40</v>
      </c>
      <c r="C9" s="33">
        <v>80</v>
      </c>
      <c r="D9" s="33">
        <v>-10</v>
      </c>
      <c r="E9" s="33">
        <v>-7.5</v>
      </c>
      <c r="F9" s="34">
        <v>-7</v>
      </c>
      <c r="G9" s="35">
        <v>10</v>
      </c>
      <c r="H9" s="4"/>
      <c r="I9" s="7"/>
      <c r="J9" s="6"/>
      <c r="K9" s="6"/>
      <c r="L9" s="8"/>
      <c r="M9" s="4"/>
      <c r="N9" s="4"/>
      <c r="O9" s="4"/>
    </row>
    <row r="10" spans="1:15">
      <c r="A10" s="41" t="s">
        <v>12</v>
      </c>
      <c r="B10" s="32">
        <v>-52</v>
      </c>
      <c r="C10" s="33">
        <v>72</v>
      </c>
      <c r="D10" s="33">
        <v>-6</v>
      </c>
      <c r="E10" s="33">
        <v>-2</v>
      </c>
      <c r="F10" s="34">
        <v>-3</v>
      </c>
      <c r="G10" s="35">
        <v>8</v>
      </c>
      <c r="H10" s="4"/>
      <c r="I10" s="7"/>
      <c r="J10" s="6"/>
      <c r="K10" s="6"/>
      <c r="L10" s="8"/>
      <c r="M10" s="4"/>
      <c r="N10" s="4"/>
      <c r="O10" s="4"/>
    </row>
    <row r="11" spans="1:15">
      <c r="A11" s="42" t="s">
        <v>13</v>
      </c>
      <c r="B11" s="36">
        <v>-94</v>
      </c>
      <c r="C11" s="37">
        <v>96</v>
      </c>
      <c r="D11" s="37">
        <v>-7</v>
      </c>
      <c r="E11" s="37">
        <v>-3.6</v>
      </c>
      <c r="F11" s="38">
        <v>-5</v>
      </c>
      <c r="G11" s="39">
        <v>6</v>
      </c>
      <c r="H11" s="4"/>
      <c r="I11" s="7"/>
      <c r="J11" s="6"/>
      <c r="K11" s="6"/>
      <c r="L11" s="8"/>
      <c r="M11" s="4"/>
      <c r="N11" s="4"/>
      <c r="O11" s="4"/>
    </row>
    <row r="12" spans="1:15">
      <c r="A12" s="5"/>
      <c r="B12" s="13"/>
      <c r="C12" s="14"/>
      <c r="D12" s="14"/>
      <c r="E12" s="14"/>
      <c r="F12" s="12"/>
      <c r="G12" s="12"/>
      <c r="H12" s="4"/>
      <c r="I12" s="7"/>
      <c r="J12" s="6"/>
      <c r="K12" s="6"/>
      <c r="L12" s="8"/>
      <c r="M12" s="4"/>
      <c r="N12" s="4"/>
      <c r="O12" s="4"/>
    </row>
    <row r="13" spans="1:15">
      <c r="A13" s="5"/>
      <c r="B13" s="13"/>
      <c r="C13" s="14"/>
      <c r="D13" s="14"/>
      <c r="E13" s="14"/>
      <c r="F13" s="12"/>
      <c r="G13" s="12"/>
      <c r="H13" s="4"/>
      <c r="I13" s="7"/>
      <c r="J13" s="6"/>
      <c r="K13" s="6"/>
      <c r="L13" s="8"/>
      <c r="M13" s="4"/>
      <c r="N13" s="4"/>
      <c r="O13" s="4"/>
    </row>
    <row r="14" spans="1:15">
      <c r="A14" s="27" t="s">
        <v>14</v>
      </c>
      <c r="B14" s="19">
        <f>MAX(B6:B11)</f>
        <v>-40</v>
      </c>
      <c r="C14" s="19">
        <f t="shared" ref="C14:G14" si="0">MAX(C6:C11)</f>
        <v>96</v>
      </c>
      <c r="D14" s="19">
        <f t="shared" si="0"/>
        <v>-2</v>
      </c>
      <c r="E14" s="19">
        <f t="shared" si="0"/>
        <v>-2</v>
      </c>
      <c r="F14" s="19">
        <f t="shared" si="0"/>
        <v>-1</v>
      </c>
      <c r="G14" s="19">
        <f t="shared" si="0"/>
        <v>10</v>
      </c>
      <c r="H14" s="4" t="s">
        <v>34</v>
      </c>
      <c r="I14" s="7"/>
      <c r="J14" s="6"/>
      <c r="K14" s="6"/>
      <c r="L14" s="8"/>
      <c r="M14" s="4"/>
      <c r="N14" s="4"/>
      <c r="O14" s="4"/>
    </row>
    <row r="15" spans="1:15">
      <c r="A15" s="28" t="s">
        <v>15</v>
      </c>
      <c r="B15" s="20">
        <f>MIN(B6:B11)</f>
        <v>-94</v>
      </c>
      <c r="C15" s="20">
        <f t="shared" ref="C15:G15" si="1">MIN(C6:C11)</f>
        <v>58</v>
      </c>
      <c r="D15" s="20">
        <f t="shared" si="1"/>
        <v>-10</v>
      </c>
      <c r="E15" s="20">
        <f t="shared" si="1"/>
        <v>-9.6999999999999993</v>
      </c>
      <c r="F15" s="20">
        <f t="shared" si="1"/>
        <v>-8</v>
      </c>
      <c r="G15" s="21">
        <f t="shared" si="1"/>
        <v>1</v>
      </c>
      <c r="H15" s="4" t="s">
        <v>35</v>
      </c>
      <c r="I15" s="4"/>
      <c r="J15" s="4"/>
      <c r="K15" s="4"/>
      <c r="L15" s="4"/>
      <c r="M15" s="4"/>
      <c r="N15" s="4"/>
      <c r="O15" s="4"/>
    </row>
    <row r="16" spans="1:15">
      <c r="A16" s="28" t="s">
        <v>16</v>
      </c>
      <c r="B16" s="20">
        <f>B14</f>
        <v>-40</v>
      </c>
      <c r="C16" s="20">
        <f t="shared" ref="C16:G16" si="2">C14</f>
        <v>96</v>
      </c>
      <c r="D16" s="20">
        <f t="shared" si="2"/>
        <v>-2</v>
      </c>
      <c r="E16" s="20">
        <f t="shared" si="2"/>
        <v>-2</v>
      </c>
      <c r="F16" s="20">
        <f t="shared" si="2"/>
        <v>-1</v>
      </c>
      <c r="G16" s="21">
        <f t="shared" si="2"/>
        <v>10</v>
      </c>
      <c r="H16" s="4" t="s">
        <v>36</v>
      </c>
      <c r="I16" s="4"/>
      <c r="J16" s="4"/>
      <c r="K16" s="4"/>
      <c r="L16" s="4"/>
      <c r="M16" s="4"/>
      <c r="N16" s="4"/>
      <c r="O16" s="4"/>
    </row>
    <row r="17" spans="1:15">
      <c r="A17" s="28" t="s">
        <v>17</v>
      </c>
      <c r="B17" s="22">
        <v>1</v>
      </c>
      <c r="C17" s="22">
        <v>1</v>
      </c>
      <c r="D17" s="22">
        <v>1</v>
      </c>
      <c r="E17" s="23">
        <v>1</v>
      </c>
      <c r="F17" s="22">
        <v>1</v>
      </c>
      <c r="G17" s="24">
        <v>1</v>
      </c>
      <c r="H17" s="4"/>
      <c r="I17" s="4"/>
      <c r="J17" s="4"/>
      <c r="K17" s="4"/>
      <c r="L17" s="4"/>
      <c r="M17" s="4"/>
      <c r="N17" s="4"/>
      <c r="O17" s="4"/>
    </row>
    <row r="18" spans="1:15" ht="29.25">
      <c r="A18" s="29" t="s">
        <v>18</v>
      </c>
      <c r="B18" s="25">
        <f>B17/(SUM($B$17:$G$17))</f>
        <v>0.16666666666666666</v>
      </c>
      <c r="C18" s="25">
        <f t="shared" ref="C18:G18" si="3">C17/(SUM($B$17:$G$17))</f>
        <v>0.16666666666666666</v>
      </c>
      <c r="D18" s="25">
        <f t="shared" si="3"/>
        <v>0.16666666666666666</v>
      </c>
      <c r="E18" s="25">
        <f t="shared" si="3"/>
        <v>0.16666666666666666</v>
      </c>
      <c r="F18" s="25">
        <f t="shared" si="3"/>
        <v>0.16666666666666666</v>
      </c>
      <c r="G18" s="26">
        <f t="shared" si="3"/>
        <v>0.16666666666666666</v>
      </c>
      <c r="H18" s="48" t="s">
        <v>37</v>
      </c>
      <c r="I18" s="4"/>
      <c r="J18" s="4"/>
      <c r="K18" s="4"/>
      <c r="L18" s="4"/>
      <c r="M18" s="4"/>
      <c r="N18" s="4"/>
      <c r="O18" s="4"/>
    </row>
    <row r="19" spans="1:15">
      <c r="A19" s="7"/>
      <c r="B19" s="8"/>
      <c r="C19" s="7"/>
      <c r="D19" s="7"/>
      <c r="E19" s="9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9" t="s">
        <v>23</v>
      </c>
      <c r="B20" s="50">
        <v>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17"/>
      <c r="B21" s="1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7.25">
      <c r="A22" s="15" t="s">
        <v>19</v>
      </c>
    </row>
    <row r="23" spans="1:15">
      <c r="A23" s="2"/>
    </row>
    <row r="26" spans="1:15" ht="15.75">
      <c r="A26" s="16" t="s">
        <v>20</v>
      </c>
      <c r="B26" s="16"/>
    </row>
    <row r="27" spans="1:15" ht="15.75">
      <c r="A27" s="16" t="s">
        <v>21</v>
      </c>
      <c r="B27" s="16"/>
    </row>
    <row r="28" spans="1:15" ht="15.75">
      <c r="A28" s="16" t="s">
        <v>22</v>
      </c>
      <c r="B28" s="16"/>
    </row>
    <row r="30" spans="1:15" ht="30">
      <c r="A30" s="11" t="s">
        <v>1</v>
      </c>
      <c r="B30" s="6" t="s">
        <v>2</v>
      </c>
      <c r="C30" s="6" t="s">
        <v>3</v>
      </c>
      <c r="D30" s="6" t="s">
        <v>4</v>
      </c>
      <c r="E30" s="6" t="s">
        <v>5</v>
      </c>
      <c r="F30" s="6" t="s">
        <v>6</v>
      </c>
      <c r="G30" s="6" t="s">
        <v>7</v>
      </c>
      <c r="H30" s="6" t="s">
        <v>24</v>
      </c>
      <c r="I30" s="6" t="s">
        <v>25</v>
      </c>
      <c r="J30" s="6" t="s">
        <v>32</v>
      </c>
      <c r="K30" s="6" t="s">
        <v>33</v>
      </c>
    </row>
    <row r="31" spans="1:15">
      <c r="A31" s="5" t="s">
        <v>8</v>
      </c>
      <c r="B31" s="43">
        <f>B$18^$B$20*(ABS(B$16-B6)/(B$14-B$15))^$B$20</f>
        <v>0.12345679012345678</v>
      </c>
      <c r="C31" s="43">
        <f>C$18^$B$20*(ABS(C$16-C6)/(C$14-C$15))^$B$20</f>
        <v>2.6315789473684209E-2</v>
      </c>
      <c r="D31" s="43">
        <f>D$18^$B$20*(ABS(D$16-D6)/(D$14-D$15))^$B$20</f>
        <v>8.3333333333333329E-2</v>
      </c>
      <c r="E31" s="43">
        <f>E$18^$B$20*(ABS(E$16-E6)/(E$14-E$15))^$B$20</f>
        <v>7.3593073593073599E-2</v>
      </c>
      <c r="F31" s="43">
        <f>F$18^$B$20*(ABS(F$16-F6)/(F$14-F$15))^$B$20</f>
        <v>0.16666666666666666</v>
      </c>
      <c r="G31" s="43">
        <f>G$18^$B$20*(ABS(G$16-G6)/(G$14-G$15))^$B$20</f>
        <v>9.2592592592592587E-2</v>
      </c>
      <c r="H31" s="44">
        <f>SUM(B31:G31)</f>
        <v>0.56595824578280718</v>
      </c>
      <c r="I31" s="43">
        <f>H31^(1/$B$20)</f>
        <v>0.56595824578280718</v>
      </c>
      <c r="J31" s="46" t="s">
        <v>29</v>
      </c>
      <c r="K31" s="46" t="s">
        <v>28</v>
      </c>
    </row>
    <row r="32" spans="1:15">
      <c r="A32" s="5" t="s">
        <v>9</v>
      </c>
      <c r="B32" s="43">
        <f t="shared" ref="B32:C36" si="4">B$18^$B$20*(ABS(B$16-B7)/(B$14-B$15))^$B$20</f>
        <v>7.716049382716049E-2</v>
      </c>
      <c r="C32" s="43">
        <f t="shared" si="4"/>
        <v>0.16666666666666666</v>
      </c>
      <c r="D32" s="43">
        <f t="shared" ref="D32:F32" si="5">D$18^$B$20*(ABS(D$16-D7)/(D$14-D$15))^$B$20</f>
        <v>0</v>
      </c>
      <c r="E32" s="43">
        <f t="shared" si="5"/>
        <v>0.16666666666666666</v>
      </c>
      <c r="F32" s="43">
        <f t="shared" si="5"/>
        <v>0</v>
      </c>
      <c r="G32" s="43">
        <f t="shared" ref="G32" si="6">G$18^$B$20*(ABS(G$16-G7)/(G$14-G$15))^$B$20</f>
        <v>0.16666666666666666</v>
      </c>
      <c r="H32" s="44">
        <f t="shared" ref="H32:H36" si="7">SUM(B32:G32)</f>
        <v>0.57716049382716039</v>
      </c>
      <c r="I32" s="43">
        <f t="shared" ref="I32:I36" si="8">H32^(1/$B$20)</f>
        <v>0.57716049382716039</v>
      </c>
      <c r="J32" s="46" t="s">
        <v>31</v>
      </c>
      <c r="K32" s="46" t="s">
        <v>31</v>
      </c>
    </row>
    <row r="33" spans="1:11">
      <c r="A33" s="5" t="s">
        <v>10</v>
      </c>
      <c r="B33" s="43">
        <f t="shared" si="4"/>
        <v>0.13271604938271603</v>
      </c>
      <c r="C33" s="43">
        <f t="shared" si="4"/>
        <v>0.15789473684210525</v>
      </c>
      <c r="D33" s="43">
        <f t="shared" ref="D33:F33" si="9">D$18^$B$20*(ABS(D$16-D8)/(D$14-D$15))^$B$20</f>
        <v>4.1666666666666664E-2</v>
      </c>
      <c r="E33" s="43">
        <f t="shared" si="9"/>
        <v>0.11255411255411257</v>
      </c>
      <c r="F33" s="43">
        <f t="shared" si="9"/>
        <v>7.1428571428571425E-2</v>
      </c>
      <c r="G33" s="43">
        <f t="shared" ref="G33" si="10">G$18^$B$20*(ABS(G$16-G8)/(G$14-G$15))^$B$20</f>
        <v>5.5555555555555552E-2</v>
      </c>
      <c r="H33" s="44">
        <f t="shared" si="7"/>
        <v>0.57181569242972752</v>
      </c>
      <c r="I33" s="43">
        <f t="shared" si="8"/>
        <v>0.57181569242972752</v>
      </c>
      <c r="J33" s="46" t="s">
        <v>30</v>
      </c>
      <c r="K33" s="46" t="s">
        <v>29</v>
      </c>
    </row>
    <row r="34" spans="1:11">
      <c r="A34" s="5" t="s">
        <v>11</v>
      </c>
      <c r="B34" s="43">
        <f t="shared" si="4"/>
        <v>0</v>
      </c>
      <c r="C34" s="43">
        <f t="shared" si="4"/>
        <v>7.0175438596491224E-2</v>
      </c>
      <c r="D34" s="43">
        <f t="shared" ref="D34:F34" si="11">D$18^$B$20*(ABS(D$16-D9)/(D$14-D$15))^$B$20</f>
        <v>0.16666666666666666</v>
      </c>
      <c r="E34" s="43">
        <f t="shared" si="11"/>
        <v>0.11904761904761904</v>
      </c>
      <c r="F34" s="43">
        <f t="shared" si="11"/>
        <v>0.14285714285714285</v>
      </c>
      <c r="G34" s="43">
        <f t="shared" ref="G34" si="12">G$18^$B$20*(ABS(G$16-G9)/(G$14-G$15))^$B$20</f>
        <v>0</v>
      </c>
      <c r="H34" s="44">
        <f t="shared" si="7"/>
        <v>0.49874686716791977</v>
      </c>
      <c r="I34" s="43">
        <f t="shared" si="8"/>
        <v>0.49874686716791977</v>
      </c>
      <c r="J34" s="46" t="s">
        <v>28</v>
      </c>
      <c r="K34" s="46" t="s">
        <v>30</v>
      </c>
    </row>
    <row r="35" spans="1:11">
      <c r="A35" s="5" t="s">
        <v>12</v>
      </c>
      <c r="B35" s="43">
        <f t="shared" si="4"/>
        <v>3.7037037037037035E-2</v>
      </c>
      <c r="C35" s="43">
        <f t="shared" si="4"/>
        <v>0.10526315789473684</v>
      </c>
      <c r="D35" s="43">
        <f t="shared" ref="D35:F35" si="13">D$18^$B$20*(ABS(D$16-D10)/(D$14-D$15))^$B$20</f>
        <v>8.3333333333333329E-2</v>
      </c>
      <c r="E35" s="43">
        <f t="shared" si="13"/>
        <v>0</v>
      </c>
      <c r="F35" s="43">
        <f t="shared" si="13"/>
        <v>4.7619047619047616E-2</v>
      </c>
      <c r="G35" s="43">
        <f t="shared" ref="G35" si="14">G$18^$B$20*(ABS(G$16-G10)/(G$14-G$15))^$B$20</f>
        <v>3.7037037037037035E-2</v>
      </c>
      <c r="H35" s="44">
        <f t="shared" si="7"/>
        <v>0.31028961292119184</v>
      </c>
      <c r="I35" s="45">
        <f t="shared" si="8"/>
        <v>0.31028961292119184</v>
      </c>
      <c r="J35" s="47" t="s">
        <v>26</v>
      </c>
      <c r="K35" s="47" t="s">
        <v>26</v>
      </c>
    </row>
    <row r="36" spans="1:11">
      <c r="A36" s="5" t="s">
        <v>13</v>
      </c>
      <c r="B36" s="43">
        <f t="shared" si="4"/>
        <v>0.16666666666666666</v>
      </c>
      <c r="C36" s="43">
        <f t="shared" si="4"/>
        <v>0</v>
      </c>
      <c r="D36" s="43">
        <f t="shared" ref="D36:F36" si="15">D$18^$B$20*(ABS(D$16-D11)/(D$14-D$15))^$B$20</f>
        <v>0.10416666666666666</v>
      </c>
      <c r="E36" s="43">
        <f t="shared" si="15"/>
        <v>3.4632034632034639E-2</v>
      </c>
      <c r="F36" s="43">
        <f t="shared" si="15"/>
        <v>9.5238095238095233E-2</v>
      </c>
      <c r="G36" s="43">
        <f t="shared" ref="G36" si="16">G$18^$B$20*(ABS(G$16-G11)/(G$14-G$15))^$B$20</f>
        <v>7.407407407407407E-2</v>
      </c>
      <c r="H36" s="44">
        <f t="shared" si="7"/>
        <v>0.47477753727753724</v>
      </c>
      <c r="I36" s="43">
        <f t="shared" si="8"/>
        <v>0.47477753727753724</v>
      </c>
      <c r="J36" s="46" t="s">
        <v>27</v>
      </c>
      <c r="K36" s="46" t="s">
        <v>27</v>
      </c>
    </row>
    <row r="41" spans="1:11">
      <c r="B41" s="44"/>
      <c r="C41" s="44"/>
      <c r="D41" s="44"/>
      <c r="E41" s="44"/>
      <c r="F41" s="44"/>
      <c r="G41" s="44"/>
      <c r="H41" s="44"/>
      <c r="I41" s="44"/>
    </row>
    <row r="42" spans="1:11">
      <c r="B42" s="44"/>
      <c r="C42" s="44"/>
      <c r="D42" s="44"/>
      <c r="E42" s="44"/>
      <c r="F42" s="44"/>
      <c r="G42" s="44"/>
      <c r="H42" s="44"/>
      <c r="I42" s="44"/>
    </row>
    <row r="43" spans="1:11">
      <c r="B43" s="44"/>
      <c r="C43" s="44"/>
      <c r="D43" s="44"/>
      <c r="E43" s="44"/>
      <c r="F43" s="44"/>
      <c r="G43" s="44"/>
      <c r="H43" s="44"/>
      <c r="I43" s="44"/>
    </row>
    <row r="44" spans="1:11">
      <c r="B44" s="44"/>
      <c r="C44" s="44"/>
      <c r="D44" s="44"/>
      <c r="E44" s="44"/>
      <c r="F44" s="44"/>
      <c r="G44" s="44"/>
      <c r="H44" s="44"/>
      <c r="I44" s="44"/>
    </row>
    <row r="45" spans="1:11">
      <c r="B45" s="44"/>
      <c r="C45" s="44"/>
      <c r="D45" s="44"/>
      <c r="E45" s="44"/>
      <c r="F45" s="44"/>
      <c r="G45" s="44"/>
      <c r="H45" s="44"/>
      <c r="I45" s="44"/>
    </row>
    <row r="46" spans="1:11">
      <c r="B46" s="44"/>
      <c r="C46" s="44"/>
      <c r="D46" s="44"/>
      <c r="E46" s="44"/>
      <c r="F46" s="44"/>
      <c r="G46" s="44"/>
      <c r="H46" s="44"/>
      <c r="I46" s="44"/>
    </row>
  </sheetData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2015-11-18T21:07:58Z</dcterms:created>
  <dcterms:modified xsi:type="dcterms:W3CDTF">2020-11-06T21:21:45Z</dcterms:modified>
</cp:coreProperties>
</file>