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 Spiliotis\Downloads\"/>
    </mc:Choice>
  </mc:AlternateContent>
  <xr:revisionPtr revIDLastSave="0" documentId="13_ncr:1_{1A2AFC07-7C0B-4A83-8D50-A949B7B6C635}" xr6:coauthVersionLast="47" xr6:coauthVersionMax="47" xr10:uidLastSave="{00000000-0000-0000-0000-000000000000}"/>
  <bookViews>
    <workbookView xWindow="-108" yWindow="-108" windowWidth="23256" windowHeight="12456" xr2:uid="{B6FE1517-DD1C-415B-8A2D-C2D3874944C5}"/>
  </bookViews>
  <sheets>
    <sheet name="TUR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H59" i="2"/>
  <c r="H58" i="2"/>
  <c r="H50" i="2"/>
  <c r="G50" i="2"/>
  <c r="F50" i="2"/>
  <c r="O40" i="2"/>
  <c r="O39" i="2"/>
  <c r="S40" i="2"/>
  <c r="T40" i="2"/>
  <c r="U40" i="2"/>
  <c r="V40" i="2"/>
  <c r="W40" i="2"/>
  <c r="X40" i="2"/>
  <c r="Y40" i="2"/>
  <c r="Z40" i="2"/>
  <c r="AA40" i="2"/>
  <c r="AB40" i="2"/>
  <c r="AC40" i="2"/>
  <c r="R40" i="2"/>
  <c r="S39" i="2"/>
  <c r="T39" i="2"/>
  <c r="U39" i="2"/>
  <c r="V39" i="2"/>
  <c r="W39" i="2"/>
  <c r="X39" i="2"/>
  <c r="Y39" i="2"/>
  <c r="Z39" i="2"/>
  <c r="AA39" i="2"/>
  <c r="AB39" i="2"/>
  <c r="AC39" i="2"/>
  <c r="R39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6" i="2"/>
</calcChain>
</file>

<file path=xl/sharedStrings.xml><?xml version="1.0" encoding="utf-8"?>
<sst xmlns="http://schemas.openxmlformats.org/spreadsheetml/2006/main" count="120" uniqueCount="65">
  <si>
    <t>ΥΔΡ. ΕΤΟΣ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</si>
  <si>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</si>
  <si>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</si>
  <si>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</si>
  <si>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</si>
  <si>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</si>
  <si>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</si>
  <si>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</si>
  <si>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</si>
  <si>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</si>
  <si>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</si>
  <si>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</si>
  <si>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</si>
  <si>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</si>
  <si>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</si>
  <si>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</si>
  <si>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</si>
  <si>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</si>
  <si>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</si>
  <si>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</si>
  <si>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</si>
  <si>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</si>
  <si>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</si>
  <si>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</si>
  <si>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</si>
  <si>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</si>
  <si>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</si>
  <si>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</si>
  <si>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</si>
  <si>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</si>
  <si>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</si>
  <si>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</si>
  <si>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</si>
  <si>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</si>
  <si>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ΠΙΝΑΚΑΣ Η.1.1, Μεσοσταθμισμένες θερμοκρασίες λεκάνης ως προς το μέσο υψόμετρο και τα εμβαδά επιρροής των σταθμών της</t>
  </si>
  <si>
    <t>ΛΕΚΑΝΗ:</t>
  </si>
  <si>
    <t>ΠΥΛΗ</t>
  </si>
  <si>
    <t xml:space="preserve">ΝΟΜΟΣ: </t>
  </si>
  <si>
    <t>ΤΡΙΚΑΛΩΝ</t>
  </si>
  <si>
    <t xml:space="preserve">ΜΕΣΟ ΥΨΟΜΕΤΡΟ: </t>
  </si>
  <si>
    <t>ΟΚΤ</t>
  </si>
  <si>
    <t>ΝΟΕ</t>
  </si>
  <si>
    <t>ΔΕΚ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</si>
  <si>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</si>
  <si>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</si>
  <si>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</si>
  <si>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</si>
  <si>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</si>
  <si>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</si>
  <si>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</si>
  <si>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</si>
  <si>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</si>
  <si>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ΕΤΟΣ</t>
  </si>
  <si>
    <t>Μέση Τιμή</t>
  </si>
  <si>
    <t>Τυπ. Αποκ.</t>
  </si>
  <si>
    <t>ΠΙΝΑΚΑΣ Ε1.4</t>
  </si>
  <si>
    <t>Μεσοσταθμισμένα ύψη κατακρημνισμάτων λεκάνης ως προς το μέσο υψόμετρο και τα εμβαδά επιρροής των σταθμών της</t>
  </si>
  <si>
    <t>L</t>
  </si>
  <si>
    <t>P/L</t>
  </si>
  <si>
    <t>ΘΥΔ</t>
  </si>
  <si>
    <t>F</t>
  </si>
  <si>
    <t>&gt;1750</t>
  </si>
  <si>
    <t>mm</t>
  </si>
  <si>
    <t>m^3</t>
  </si>
  <si>
    <t>υδρολογικοί υπολογισμοί σε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</si>
</sst>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0" fillId="0" borderId="2" xfId="0" applyBorder="1"/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7" xfId="0" applyBorder="1"/>
    <xf numFmtId="164" fontId="0" fillId="0" borderId="8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4" xfId="0" applyFont="1" applyBorder="1"/>
    <xf numFmtId="0" fontId="0" fillId="0" borderId="24" xfId="0" applyBorder="1"/>
    <xf numFmtId="0" fontId="0" fillId="0" borderId="26" xfId="0" applyBorder="1"/>
    <xf numFmtId="164" fontId="0" fillId="0" borderId="1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0" fillId="3" borderId="0" xfId="0" applyFill="1"/>
    <xf numFmtId="164" fontId="0" fillId="3" borderId="0" xfId="0" applyNumberFormat="1" applyFill="1"/>
  </cellXfs>
  <cellStyles count="2">
    <cellStyle name="Βασικό_marina" xfId="1" xr:uid="{8936133A-338E-45A0-9F2A-F832C15A8A5B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8965</xdr:colOff>
      <xdr:row>43</xdr:row>
      <xdr:rowOff>134470</xdr:rowOff>
    </xdr:from>
    <xdr:to>
      <xdr:col>24</xdr:col>
      <xdr:colOff>198760</xdr:colOff>
      <xdr:row>67</xdr:row>
      <xdr:rowOff>79095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6A14EDA3-FD49-4D2B-3A07-4141CBCA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789" y="7879976"/>
          <a:ext cx="8580759" cy="4606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8F6C-3C53-48F3-B8CB-EE9D7FAE2242}">
  <dimension ref="B2:AD81"/>
  <sheetViews>
    <sheetView tabSelected="1" topLeftCell="A33" zoomScale="85" zoomScaleNormal="85" workbookViewId="0">
      <selection activeCell="F54" sqref="F54"/>
    </sheetView>
  </sheetViews>
  <sheetFormatPr defaultRowHeight="14.4" x14ac:dyDescent="0.3"/>
  <cols>
    <col min="1" max="1" width="8" customWidth="1"/>
    <col min="2" max="2" width="12.88671875" customWidth="1"/>
    <col min="3" max="3" width="13.6640625" customWidth="1"/>
    <col min="4" max="4" width="18" customWidth="1"/>
    <col min="6" max="6" width="13.33203125" customWidth="1"/>
    <col min="7" max="7" width="11" customWidth="1"/>
    <col min="8" max="8" width="10.33203125" bestFit="1" customWidth="1"/>
    <col min="17" max="17" width="12.88671875" customWidth="1"/>
    <col min="18" max="29" width="9.33203125" bestFit="1" customWidth="1"/>
    <col min="30" max="30" width="9.5546875" bestFit="1" customWidth="1"/>
  </cols>
  <sheetData>
    <row r="2" spans="2:30" x14ac:dyDescent="0.3"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1" t="s">
        <v>55</v>
      </c>
      <c r="R2" s="1" t="s">
        <v>56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0" x14ac:dyDescent="0.3">
      <c r="B3" t="s">
        <v>35</v>
      </c>
      <c r="C3" t="s">
        <v>36</v>
      </c>
      <c r="Q3" t="s">
        <v>35</v>
      </c>
      <c r="R3" t="s">
        <v>36</v>
      </c>
    </row>
    <row r="4" spans="2:30" ht="15" thickBot="1" x14ac:dyDescent="0.35">
      <c r="B4" t="s">
        <v>37</v>
      </c>
      <c r="C4" t="s">
        <v>38</v>
      </c>
      <c r="D4" t="s">
        <v>39</v>
      </c>
      <c r="F4">
        <v>943.72</v>
      </c>
      <c r="Q4" t="s">
        <v>37</v>
      </c>
      <c r="R4" t="s">
        <v>38</v>
      </c>
      <c r="V4" t="s">
        <v>39</v>
      </c>
      <c r="X4">
        <v>943.72</v>
      </c>
    </row>
    <row r="5" spans="2:30" ht="15" thickBot="1" x14ac:dyDescent="0.35">
      <c r="B5" s="7" t="s">
        <v>0</v>
      </c>
      <c r="C5" s="8" t="s">
        <v>40</v>
      </c>
      <c r="D5" s="8" t="s">
        <v>41</v>
      </c>
      <c r="E5" s="8" t="s">
        <v>42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48</v>
      </c>
      <c r="L5" s="8" t="s">
        <v>49</v>
      </c>
      <c r="M5" s="8" t="s">
        <v>50</v>
      </c>
      <c r="N5" s="8" t="s">
        <v>51</v>
      </c>
      <c r="O5" s="9" t="s">
        <v>52</v>
      </c>
      <c r="Q5" s="17" t="s">
        <v>0</v>
      </c>
      <c r="R5" s="18" t="s">
        <v>40</v>
      </c>
      <c r="S5" s="18" t="s">
        <v>41</v>
      </c>
      <c r="T5" s="18" t="s">
        <v>42</v>
      </c>
      <c r="U5" s="18" t="s">
        <v>43</v>
      </c>
      <c r="V5" s="18" t="s">
        <v>44</v>
      </c>
      <c r="W5" s="18" t="s">
        <v>45</v>
      </c>
      <c r="X5" s="18" t="s">
        <v>46</v>
      </c>
      <c r="Y5" s="18" t="s">
        <v>47</v>
      </c>
      <c r="Z5" s="18" t="s">
        <v>48</v>
      </c>
      <c r="AA5" s="18" t="s">
        <v>49</v>
      </c>
      <c r="AB5" s="18" t="s">
        <v>50</v>
      </c>
      <c r="AC5" s="18" t="s">
        <v>51</v>
      </c>
      <c r="AD5" s="27" t="s">
        <v>52</v>
      </c>
    </row>
    <row r="6" spans="2:30" x14ac:dyDescent="0.3">
      <c r="B6" s="10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4">
        <v>13.014381283520521</v>
      </c>
      <c r="Q6" s="19" t="s">
        <v>1</v>
      </c>
      <c r="R6" s="21">
        <v>72.103380633049113</v>
      </c>
      <c r="S6" s="3">
        <v>175.71153525786931</v>
      </c>
      <c r="T6" s="3">
        <v>392.77579330799347</v>
      </c>
      <c r="U6" s="3">
        <v>132.0480964384202</v>
      </c>
      <c r="V6" s="3">
        <v>75.356465874718268</v>
      </c>
      <c r="W6" s="3">
        <v>154.05949460353978</v>
      </c>
      <c r="X6" s="3">
        <v>83.120479357790416</v>
      </c>
      <c r="Y6" s="3">
        <v>53.437041300644402</v>
      </c>
      <c r="Z6" s="3">
        <v>33.982668438279894</v>
      </c>
      <c r="AA6" s="3">
        <v>57.673958628585538</v>
      </c>
      <c r="AB6" s="3">
        <v>7.0694392112860145</v>
      </c>
      <c r="AC6" s="3">
        <v>7.9529233352901558</v>
      </c>
      <c r="AD6" s="14">
        <f>SUM(R6:AC6)</f>
        <v>1245.2912763874663</v>
      </c>
    </row>
    <row r="7" spans="2:30" x14ac:dyDescent="0.3">
      <c r="B7" s="10" t="s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5">
        <v>12.756924900753624</v>
      </c>
      <c r="Q7" s="20" t="s">
        <v>2</v>
      </c>
      <c r="R7" s="23">
        <v>276.05508335879694</v>
      </c>
      <c r="S7" s="4">
        <v>248.91266336829364</v>
      </c>
      <c r="T7" s="4">
        <v>215.03306180563101</v>
      </c>
      <c r="U7" s="4">
        <v>137.44101980991601</v>
      </c>
      <c r="V7" s="4">
        <v>227.57989378740493</v>
      </c>
      <c r="W7" s="4">
        <v>312.20061479380757</v>
      </c>
      <c r="X7" s="4">
        <v>81.971489732617925</v>
      </c>
      <c r="Y7" s="4">
        <v>64.097841822991285</v>
      </c>
      <c r="Z7" s="4">
        <v>53.937040444413689</v>
      </c>
      <c r="AA7" s="4">
        <v>6.1845268392397807</v>
      </c>
      <c r="AB7" s="4">
        <v>5.4501011744697001</v>
      </c>
      <c r="AC7" s="4">
        <v>219.86103833793149</v>
      </c>
      <c r="AD7" s="15">
        <f t="shared" ref="AD7:AD38" si="0">SUM(R7:AC7)</f>
        <v>1848.7243752755139</v>
      </c>
    </row>
    <row r="8" spans="2:30" x14ac:dyDescent="0.3">
      <c r="B8" s="10" t="s">
        <v>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5">
        <v>12.318062668284172</v>
      </c>
      <c r="Q8" s="20" t="s">
        <v>3</v>
      </c>
      <c r="R8" s="23">
        <v>276.66687805116271</v>
      </c>
      <c r="S8" s="4">
        <v>511.23391774078027</v>
      </c>
      <c r="T8" s="4">
        <v>429.64972203219696</v>
      </c>
      <c r="U8" s="4">
        <v>337.38326277630682</v>
      </c>
      <c r="V8" s="4">
        <v>451.2649182325747</v>
      </c>
      <c r="W8" s="4">
        <v>144.92026708478343</v>
      </c>
      <c r="X8" s="4">
        <v>106.92231716925367</v>
      </c>
      <c r="Y8" s="4">
        <v>161.4515234256784</v>
      </c>
      <c r="Z8" s="4">
        <v>35.210430662989921</v>
      </c>
      <c r="AA8" s="4">
        <v>16.232002400882383</v>
      </c>
      <c r="AB8" s="4">
        <v>48.353982276856428</v>
      </c>
      <c r="AC8" s="4">
        <v>42.562661755613767</v>
      </c>
      <c r="AD8" s="15">
        <f t="shared" si="0"/>
        <v>2561.8518836090793</v>
      </c>
    </row>
    <row r="9" spans="2:30" x14ac:dyDescent="0.3">
      <c r="B9" s="10" t="s">
        <v>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5">
        <v>12.196290207937624</v>
      </c>
      <c r="Q9" s="20" t="s">
        <v>4</v>
      </c>
      <c r="R9" s="23">
        <v>321.50803951581537</v>
      </c>
      <c r="S9" s="4">
        <v>89.758897298266589</v>
      </c>
      <c r="T9" s="4">
        <v>385.39058425539758</v>
      </c>
      <c r="U9" s="4">
        <v>109.99677228365337</v>
      </c>
      <c r="V9" s="4">
        <v>113.89210728571106</v>
      </c>
      <c r="W9" s="4">
        <v>278.47968066472731</v>
      </c>
      <c r="X9" s="4">
        <v>95.912988918041691</v>
      </c>
      <c r="Y9" s="4">
        <v>147.14451353283641</v>
      </c>
      <c r="Z9" s="4">
        <v>91.480967741889927</v>
      </c>
      <c r="AA9" s="4">
        <v>29.762503200317369</v>
      </c>
      <c r="AB9" s="4">
        <v>34.170799878793474</v>
      </c>
      <c r="AC9" s="4">
        <v>121.96606582267142</v>
      </c>
      <c r="AD9" s="15">
        <f t="shared" si="0"/>
        <v>1819.4639203981219</v>
      </c>
    </row>
    <row r="10" spans="2:30" x14ac:dyDescent="0.3">
      <c r="B10" s="10" t="s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5">
        <v>12.439180514944086</v>
      </c>
      <c r="Q10" s="20" t="s">
        <v>5</v>
      </c>
      <c r="R10" s="23">
        <v>160.22782889129513</v>
      </c>
      <c r="S10" s="4">
        <v>226.72390111697581</v>
      </c>
      <c r="T10" s="4">
        <v>409.32656463163192</v>
      </c>
      <c r="U10" s="4">
        <v>218.74456577926821</v>
      </c>
      <c r="V10" s="4">
        <v>204.57790512987293</v>
      </c>
      <c r="W10" s="4">
        <v>128.27858219430601</v>
      </c>
      <c r="X10" s="4">
        <v>269.86506899334597</v>
      </c>
      <c r="Y10" s="4">
        <v>137.84195394510934</v>
      </c>
      <c r="Z10" s="4">
        <v>87.814694593820775</v>
      </c>
      <c r="AA10" s="4">
        <v>58.746732366346066</v>
      </c>
      <c r="AB10" s="4">
        <v>12.721608585438345</v>
      </c>
      <c r="AC10" s="4">
        <v>1.2677010022844899</v>
      </c>
      <c r="AD10" s="15">
        <f t="shared" si="0"/>
        <v>1916.1371072296952</v>
      </c>
    </row>
    <row r="11" spans="2:30" x14ac:dyDescent="0.3">
      <c r="B11" s="10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5">
        <v>12.631120968227677</v>
      </c>
      <c r="Q11" s="20" t="s">
        <v>6</v>
      </c>
      <c r="R11" s="23">
        <v>113.02800127920696</v>
      </c>
      <c r="S11" s="4">
        <v>492.51594378809227</v>
      </c>
      <c r="T11" s="4">
        <v>304.79411497504958</v>
      </c>
      <c r="U11" s="4">
        <v>268.91562861082161</v>
      </c>
      <c r="V11" s="4">
        <v>119.5264996585597</v>
      </c>
      <c r="W11" s="4">
        <v>259.92920330574401</v>
      </c>
      <c r="X11" s="4">
        <v>123.18526825218042</v>
      </c>
      <c r="Y11" s="4">
        <v>151.59036319549645</v>
      </c>
      <c r="Z11" s="4">
        <v>107.84556127971113</v>
      </c>
      <c r="AA11" s="4">
        <v>8.7308344645012053</v>
      </c>
      <c r="AB11" s="4">
        <v>40.368926261903496</v>
      </c>
      <c r="AC11" s="4">
        <v>161.48534867696532</v>
      </c>
      <c r="AD11" s="15">
        <f t="shared" si="0"/>
        <v>2151.9156937482321</v>
      </c>
    </row>
    <row r="12" spans="2:30" x14ac:dyDescent="0.3">
      <c r="B12" s="10" t="s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5">
        <v>12.58782891988621</v>
      </c>
      <c r="Q12" s="20" t="s">
        <v>7</v>
      </c>
      <c r="R12" s="23">
        <v>209.05876655668121</v>
      </c>
      <c r="S12" s="4">
        <v>438.76911459665257</v>
      </c>
      <c r="T12" s="4">
        <v>356.99483413357513</v>
      </c>
      <c r="U12" s="4">
        <v>206.29602067613712</v>
      </c>
      <c r="V12" s="4">
        <v>102.58289554663621</v>
      </c>
      <c r="W12" s="4">
        <v>86.241967867696331</v>
      </c>
      <c r="X12" s="4">
        <v>239.84486675386239</v>
      </c>
      <c r="Y12" s="4">
        <v>92.213843459121193</v>
      </c>
      <c r="Z12" s="4">
        <v>18.758784987819141</v>
      </c>
      <c r="AA12" s="4">
        <v>100.89608606604213</v>
      </c>
      <c r="AB12" s="4">
        <v>33.176736448225782</v>
      </c>
      <c r="AC12" s="4">
        <v>141.87856974456588</v>
      </c>
      <c r="AD12" s="15">
        <f t="shared" si="0"/>
        <v>2026.7124868370151</v>
      </c>
    </row>
    <row r="13" spans="2:30" x14ac:dyDescent="0.3">
      <c r="B13" s="10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5">
        <v>12.411214748669671</v>
      </c>
      <c r="Q13" s="20" t="s">
        <v>8</v>
      </c>
      <c r="R13" s="23">
        <v>125.47412242454014</v>
      </c>
      <c r="S13" s="4">
        <v>90.7034567548192</v>
      </c>
      <c r="T13" s="4">
        <v>265.61167119767009</v>
      </c>
      <c r="U13" s="4">
        <v>220.38956656642154</v>
      </c>
      <c r="V13" s="4">
        <v>138.05560067258449</v>
      </c>
      <c r="W13" s="4">
        <v>132.96375872751025</v>
      </c>
      <c r="X13" s="4">
        <v>46.373226048286384</v>
      </c>
      <c r="Y13" s="4">
        <v>143.53053826041517</v>
      </c>
      <c r="Z13" s="4">
        <v>67.157795723744528</v>
      </c>
      <c r="AA13" s="4">
        <v>2.3144198521665157E-2</v>
      </c>
      <c r="AB13" s="4">
        <v>52.590988607945611</v>
      </c>
      <c r="AC13" s="4">
        <v>42.494699221675432</v>
      </c>
      <c r="AD13" s="15">
        <f t="shared" si="0"/>
        <v>1325.3685684041347</v>
      </c>
    </row>
    <row r="14" spans="2:30" x14ac:dyDescent="0.3">
      <c r="B14" s="10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>
        <v>12.116389338199561</v>
      </c>
      <c r="Q14" s="20" t="s">
        <v>9</v>
      </c>
      <c r="R14" s="23">
        <v>172.43801689310698</v>
      </c>
      <c r="S14" s="4">
        <v>187.75533958729272</v>
      </c>
      <c r="T14" s="4">
        <v>398.71295475897404</v>
      </c>
      <c r="U14" s="4">
        <v>226.25608368311595</v>
      </c>
      <c r="V14" s="4">
        <v>241.15141212356363</v>
      </c>
      <c r="W14" s="4">
        <v>246.34803509406882</v>
      </c>
      <c r="X14" s="4">
        <v>80.091111515869656</v>
      </c>
      <c r="Y14" s="4">
        <v>27.737349428642045</v>
      </c>
      <c r="Z14" s="4">
        <v>47.252226440648798</v>
      </c>
      <c r="AA14" s="4">
        <v>26.57708870416192</v>
      </c>
      <c r="AB14" s="4">
        <v>31.204663655053828</v>
      </c>
      <c r="AC14" s="4">
        <v>58.906925950437994</v>
      </c>
      <c r="AD14" s="15">
        <f t="shared" si="0"/>
        <v>1744.4312078349367</v>
      </c>
    </row>
    <row r="15" spans="2:30" x14ac:dyDescent="0.3">
      <c r="B15" s="10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5">
        <v>12.969413797902229</v>
      </c>
      <c r="Q15" s="20" t="s">
        <v>10</v>
      </c>
      <c r="R15" s="23">
        <v>23.297828573770463</v>
      </c>
      <c r="S15" s="4">
        <v>190.10377247048683</v>
      </c>
      <c r="T15" s="4">
        <v>544.04736891437346</v>
      </c>
      <c r="U15" s="4">
        <v>251.14981888064207</v>
      </c>
      <c r="V15" s="4">
        <v>194.94685699474124</v>
      </c>
      <c r="W15" s="4">
        <v>191.99013093768278</v>
      </c>
      <c r="X15" s="4">
        <v>81.016824023346075</v>
      </c>
      <c r="Y15" s="4">
        <v>84.76559241729511</v>
      </c>
      <c r="Z15" s="4">
        <v>43.55163987831164</v>
      </c>
      <c r="AA15" s="4">
        <v>51.358027586302065</v>
      </c>
      <c r="AB15" s="4">
        <v>16.469464640458114</v>
      </c>
      <c r="AC15" s="4">
        <v>20.04786775705481</v>
      </c>
      <c r="AD15" s="15">
        <f t="shared" si="0"/>
        <v>1692.7451930744644</v>
      </c>
    </row>
    <row r="16" spans="2:30" x14ac:dyDescent="0.3">
      <c r="B16" s="10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5">
        <v>12.139106057263593</v>
      </c>
      <c r="Q16" s="20" t="s">
        <v>11</v>
      </c>
      <c r="R16" s="23">
        <v>205.94645521156329</v>
      </c>
      <c r="S16" s="4">
        <v>112.17074200791167</v>
      </c>
      <c r="T16" s="4">
        <v>285.20331808234198</v>
      </c>
      <c r="U16" s="4">
        <v>347.39498326160555</v>
      </c>
      <c r="V16" s="4">
        <v>268.50723705633118</v>
      </c>
      <c r="W16" s="4">
        <v>301.70401601421383</v>
      </c>
      <c r="X16" s="4">
        <v>83.816257096552121</v>
      </c>
      <c r="Y16" s="4">
        <v>40.161451134560842</v>
      </c>
      <c r="Z16" s="4">
        <v>15.906177613999912</v>
      </c>
      <c r="AA16" s="4">
        <v>19.93468934608493</v>
      </c>
      <c r="AB16" s="4">
        <v>56.080653391616444</v>
      </c>
      <c r="AC16" s="4">
        <v>99.147484804766322</v>
      </c>
      <c r="AD16" s="15">
        <f t="shared" si="0"/>
        <v>1835.9734650215478</v>
      </c>
    </row>
    <row r="17" spans="2:30" x14ac:dyDescent="0.3">
      <c r="B17" s="10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5">
        <v>11.168190609703757</v>
      </c>
      <c r="Q17" s="20" t="s">
        <v>12</v>
      </c>
      <c r="R17" s="23">
        <v>97.142758218272178</v>
      </c>
      <c r="S17" s="4">
        <v>378.45901609195971</v>
      </c>
      <c r="T17" s="4">
        <v>192.35186723605165</v>
      </c>
      <c r="U17" s="4">
        <v>284.31486337559812</v>
      </c>
      <c r="V17" s="4">
        <v>163.988182898643</v>
      </c>
      <c r="W17" s="4">
        <v>183.61126124994362</v>
      </c>
      <c r="X17" s="4">
        <v>354.8996298531157</v>
      </c>
      <c r="Y17" s="4">
        <v>90.215771814155644</v>
      </c>
      <c r="Z17" s="4">
        <v>26.215493372893352</v>
      </c>
      <c r="AA17" s="4">
        <v>114.76398338337984</v>
      </c>
      <c r="AB17" s="4">
        <v>46.393094514014123</v>
      </c>
      <c r="AC17" s="4">
        <v>38.16367368918722</v>
      </c>
      <c r="AD17" s="15">
        <f t="shared" si="0"/>
        <v>1970.5195956972143</v>
      </c>
    </row>
    <row r="18" spans="2:30" x14ac:dyDescent="0.3">
      <c r="B18" s="10" t="s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5">
        <v>11.456944359760382</v>
      </c>
      <c r="Q18" s="20" t="s">
        <v>13</v>
      </c>
      <c r="R18" s="23">
        <v>424.06660604731906</v>
      </c>
      <c r="S18" s="4">
        <v>139.26818425576903</v>
      </c>
      <c r="T18" s="4">
        <v>87.682009413496431</v>
      </c>
      <c r="U18" s="4">
        <v>211.10605534548148</v>
      </c>
      <c r="V18" s="4">
        <v>251.51039942975802</v>
      </c>
      <c r="W18" s="4">
        <v>283.59969865499261</v>
      </c>
      <c r="X18" s="4">
        <v>77.970893247503994</v>
      </c>
      <c r="Y18" s="4">
        <v>83.157019027725894</v>
      </c>
      <c r="Z18" s="4">
        <v>21.431042776452259</v>
      </c>
      <c r="AA18" s="4">
        <v>28.443123241043512</v>
      </c>
      <c r="AB18" s="4">
        <v>78.496839743931403</v>
      </c>
      <c r="AC18" s="4">
        <v>61.904454946057463</v>
      </c>
      <c r="AD18" s="15">
        <f t="shared" si="0"/>
        <v>1748.6363261295312</v>
      </c>
    </row>
    <row r="19" spans="2:30" x14ac:dyDescent="0.3">
      <c r="B19" s="10" t="s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5">
        <v>11.88538636469168</v>
      </c>
      <c r="Q19" s="20" t="s">
        <v>14</v>
      </c>
      <c r="R19" s="23">
        <v>274.885557410979</v>
      </c>
      <c r="S19" s="4">
        <v>188.67547969413653</v>
      </c>
      <c r="T19" s="4">
        <v>357.53391501235808</v>
      </c>
      <c r="U19" s="4">
        <v>109.92857995085859</v>
      </c>
      <c r="V19" s="4">
        <v>338.57767016013094</v>
      </c>
      <c r="W19" s="4">
        <v>167.28654966819715</v>
      </c>
      <c r="X19" s="4">
        <v>309.72896996479881</v>
      </c>
      <c r="Y19" s="4">
        <v>104.56718793796145</v>
      </c>
      <c r="Z19" s="4">
        <v>28.38531785175374</v>
      </c>
      <c r="AA19" s="4">
        <v>6.4069947040804598</v>
      </c>
      <c r="AB19" s="4">
        <v>7.2387180495323635</v>
      </c>
      <c r="AC19" s="4">
        <v>182.53119396578737</v>
      </c>
      <c r="AD19" s="15">
        <f t="shared" si="0"/>
        <v>2075.746134370575</v>
      </c>
    </row>
    <row r="20" spans="2:30" x14ac:dyDescent="0.3">
      <c r="B20" s="10" t="s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5">
        <v>12.026635463233774</v>
      </c>
      <c r="Q20" s="20" t="s">
        <v>15</v>
      </c>
      <c r="R20" s="23">
        <v>348.70657212173626</v>
      </c>
      <c r="S20" s="4">
        <v>255.02512687447177</v>
      </c>
      <c r="T20" s="4">
        <v>57.010770307716541</v>
      </c>
      <c r="U20" s="4">
        <v>44.989014728944312</v>
      </c>
      <c r="V20" s="4">
        <v>265.00889706420668</v>
      </c>
      <c r="W20" s="4">
        <v>49.1470439891742</v>
      </c>
      <c r="X20" s="4">
        <v>93.271835582266391</v>
      </c>
      <c r="Y20" s="4">
        <v>83.515946801884525</v>
      </c>
      <c r="Z20" s="4">
        <v>64.604180489709037</v>
      </c>
      <c r="AA20" s="4">
        <v>27.3554527341377</v>
      </c>
      <c r="AB20" s="4">
        <v>127.33548473967227</v>
      </c>
      <c r="AC20" s="4">
        <v>35.428302698404678</v>
      </c>
      <c r="AD20" s="15">
        <f t="shared" si="0"/>
        <v>1451.3986281323241</v>
      </c>
    </row>
    <row r="21" spans="2:30" x14ac:dyDescent="0.3">
      <c r="B21" s="10" t="s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5">
        <v>12.916495244979457</v>
      </c>
      <c r="Q21" s="20" t="s">
        <v>16</v>
      </c>
      <c r="R21" s="23">
        <v>164.37264217254503</v>
      </c>
      <c r="S21" s="4">
        <v>259.06953537345731</v>
      </c>
      <c r="T21" s="4">
        <v>206.90158809263275</v>
      </c>
      <c r="U21" s="4">
        <v>120.54277683517884</v>
      </c>
      <c r="V21" s="4">
        <v>258.49289802043279</v>
      </c>
      <c r="W21" s="4">
        <v>132.87991497668366</v>
      </c>
      <c r="X21" s="4">
        <v>148.33747785756779</v>
      </c>
      <c r="Y21" s="4">
        <v>81.997859303666033</v>
      </c>
      <c r="Z21" s="4">
        <v>35.991166823825559</v>
      </c>
      <c r="AA21" s="4">
        <v>63.037617395755376</v>
      </c>
      <c r="AB21" s="4">
        <v>29.839207818333932</v>
      </c>
      <c r="AC21" s="4">
        <v>39.521479729137212</v>
      </c>
      <c r="AD21" s="15">
        <f t="shared" si="0"/>
        <v>1540.9841643992163</v>
      </c>
    </row>
    <row r="22" spans="2:30" x14ac:dyDescent="0.3">
      <c r="B22" s="10" t="s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5">
        <v>13.194198164795699</v>
      </c>
      <c r="Q22" s="20" t="s">
        <v>17</v>
      </c>
      <c r="R22" s="23">
        <v>204.69283169914897</v>
      </c>
      <c r="S22" s="4">
        <v>241.84525563554882</v>
      </c>
      <c r="T22" s="4">
        <v>472.45629942068257</v>
      </c>
      <c r="U22" s="4">
        <v>114.65854363688484</v>
      </c>
      <c r="V22" s="4">
        <v>56.215848656712332</v>
      </c>
      <c r="W22" s="4">
        <v>40.918410003651623</v>
      </c>
      <c r="X22" s="4">
        <v>99.669023884741449</v>
      </c>
      <c r="Y22" s="4">
        <v>31.900273145703459</v>
      </c>
      <c r="Z22" s="4">
        <v>25.463314135992764</v>
      </c>
      <c r="AA22" s="4">
        <v>10.472922503757678</v>
      </c>
      <c r="AB22" s="4">
        <v>26.494786234754496</v>
      </c>
      <c r="AC22" s="4">
        <v>110.32918292841588</v>
      </c>
      <c r="AD22" s="15">
        <f t="shared" si="0"/>
        <v>1435.1166918859947</v>
      </c>
    </row>
    <row r="23" spans="2:30" x14ac:dyDescent="0.3">
      <c r="B23" s="10" t="s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5">
        <v>12.354865822179217</v>
      </c>
      <c r="Q23" s="20" t="s">
        <v>18</v>
      </c>
      <c r="R23" s="23">
        <v>72.167805140964091</v>
      </c>
      <c r="S23" s="4">
        <v>228.30256614788686</v>
      </c>
      <c r="T23" s="4">
        <v>261.66424939343125</v>
      </c>
      <c r="U23" s="4">
        <v>333.41005295555658</v>
      </c>
      <c r="V23" s="4">
        <v>201.59759170174155</v>
      </c>
      <c r="W23" s="4">
        <v>145.26277196423098</v>
      </c>
      <c r="X23" s="4">
        <v>203.58689323196111</v>
      </c>
      <c r="Y23" s="4">
        <v>81.624782149158165</v>
      </c>
      <c r="Z23" s="4">
        <v>20.014470694789239</v>
      </c>
      <c r="AA23" s="4">
        <v>13.775235929964682</v>
      </c>
      <c r="AB23" s="4">
        <v>5.341296534055104</v>
      </c>
      <c r="AC23" s="4">
        <v>217.15104201961458</v>
      </c>
      <c r="AD23" s="15">
        <f t="shared" si="0"/>
        <v>1783.8987578633544</v>
      </c>
    </row>
    <row r="24" spans="2:30" x14ac:dyDescent="0.3">
      <c r="B24" s="10" t="s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5">
        <v>12.386916062401074</v>
      </c>
      <c r="Q24" s="20" t="s">
        <v>19</v>
      </c>
      <c r="R24" s="23">
        <v>127.06536406012683</v>
      </c>
      <c r="S24" s="4">
        <v>114.82627318816742</v>
      </c>
      <c r="T24" s="4">
        <v>286.27215465526473</v>
      </c>
      <c r="U24" s="4">
        <v>353.15012048076068</v>
      </c>
      <c r="V24" s="4">
        <v>326.20699578960597</v>
      </c>
      <c r="W24" s="4">
        <v>132.88617054793238</v>
      </c>
      <c r="X24" s="4">
        <v>264.96509120123585</v>
      </c>
      <c r="Y24" s="4">
        <v>216.60709517114435</v>
      </c>
      <c r="Z24" s="4">
        <v>33.526471729268231</v>
      </c>
      <c r="AA24" s="4">
        <v>75.058006906714766</v>
      </c>
      <c r="AB24" s="4">
        <v>33.600671881517819</v>
      </c>
      <c r="AC24" s="4">
        <v>33.037555156548827</v>
      </c>
      <c r="AD24" s="15">
        <f t="shared" si="0"/>
        <v>1997.201970768288</v>
      </c>
    </row>
    <row r="25" spans="2:30" x14ac:dyDescent="0.3">
      <c r="B25" s="10" t="s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5">
        <v>12.764244739297665</v>
      </c>
      <c r="Q25" s="20" t="s">
        <v>20</v>
      </c>
      <c r="R25" s="23">
        <v>363.2265042293651</v>
      </c>
      <c r="S25" s="4">
        <v>299.48291261596512</v>
      </c>
      <c r="T25" s="4">
        <v>383.16894163519328</v>
      </c>
      <c r="U25" s="4">
        <v>261.04003877757708</v>
      </c>
      <c r="V25" s="4">
        <v>134.14135498204632</v>
      </c>
      <c r="W25" s="4">
        <v>299.07696761988984</v>
      </c>
      <c r="X25" s="4">
        <v>101.11210787117844</v>
      </c>
      <c r="Y25" s="4">
        <v>142.60605508015752</v>
      </c>
      <c r="Z25" s="4">
        <v>27.836582967078343</v>
      </c>
      <c r="AA25" s="4">
        <v>1.7516742160659566</v>
      </c>
      <c r="AB25" s="4">
        <v>26.560354284170923</v>
      </c>
      <c r="AC25" s="4">
        <v>30.246158040735935</v>
      </c>
      <c r="AD25" s="15">
        <f t="shared" si="0"/>
        <v>2070.2496523194241</v>
      </c>
    </row>
    <row r="26" spans="2:30" x14ac:dyDescent="0.3">
      <c r="B26" s="10" t="s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5">
        <v>13.121165961834279</v>
      </c>
      <c r="Q26" s="20" t="s">
        <v>21</v>
      </c>
      <c r="R26" s="23">
        <v>371.50002363684246</v>
      </c>
      <c r="S26" s="4">
        <v>221.53260436781204</v>
      </c>
      <c r="T26" s="4">
        <v>380.90707413711164</v>
      </c>
      <c r="U26" s="4">
        <v>367.11706980493204</v>
      </c>
      <c r="V26" s="4">
        <v>263.38978545760835</v>
      </c>
      <c r="W26" s="4">
        <v>76.448804231554391</v>
      </c>
      <c r="X26" s="4">
        <v>122.39451538433794</v>
      </c>
      <c r="Y26" s="4">
        <v>153.9175788088485</v>
      </c>
      <c r="Z26" s="4">
        <v>23.102386642281257</v>
      </c>
      <c r="AA26" s="4">
        <v>4.46419431243989</v>
      </c>
      <c r="AB26" s="4">
        <v>76.544433877685336</v>
      </c>
      <c r="AC26" s="4">
        <v>103.2116499802726</v>
      </c>
      <c r="AD26" s="15">
        <f t="shared" si="0"/>
        <v>2164.5301206417266</v>
      </c>
    </row>
    <row r="27" spans="2:30" x14ac:dyDescent="0.3">
      <c r="B27" s="10" t="s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5">
        <v>12.82583276664873</v>
      </c>
      <c r="Q27" s="20" t="s">
        <v>22</v>
      </c>
      <c r="R27" s="23">
        <v>176.85389487667436</v>
      </c>
      <c r="S27" s="4">
        <v>219.37102466150154</v>
      </c>
      <c r="T27" s="4">
        <v>426.56852486398287</v>
      </c>
      <c r="U27" s="4">
        <v>121.03349169622598</v>
      </c>
      <c r="V27" s="4">
        <v>248.06520408231461</v>
      </c>
      <c r="W27" s="4">
        <v>324.08519945970625</v>
      </c>
      <c r="X27" s="4">
        <v>237.88335852253138</v>
      </c>
      <c r="Y27" s="4">
        <v>219.2924771082935</v>
      </c>
      <c r="Z27" s="4">
        <v>34.38527207578111</v>
      </c>
      <c r="AA27" s="4">
        <v>22.391152427450002</v>
      </c>
      <c r="AB27" s="4">
        <v>34.648526556160981</v>
      </c>
      <c r="AC27" s="4">
        <v>97.127594129973119</v>
      </c>
      <c r="AD27" s="15">
        <f t="shared" si="0"/>
        <v>2161.7057204605958</v>
      </c>
    </row>
    <row r="28" spans="2:30" x14ac:dyDescent="0.3">
      <c r="B28" s="10" t="s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5">
        <v>12.419604229099773</v>
      </c>
      <c r="Q28" s="20" t="s">
        <v>23</v>
      </c>
      <c r="R28" s="23">
        <v>227.38623268833356</v>
      </c>
      <c r="S28" s="4">
        <v>355.69155160321236</v>
      </c>
      <c r="T28" s="4">
        <v>340.97641980586383</v>
      </c>
      <c r="U28" s="4">
        <v>103.55485279435494</v>
      </c>
      <c r="V28" s="4">
        <v>165.55428984433044</v>
      </c>
      <c r="W28" s="4">
        <v>96.70078410257058</v>
      </c>
      <c r="X28" s="4">
        <v>68.449214325160597</v>
      </c>
      <c r="Y28" s="4">
        <v>60.164373794073626</v>
      </c>
      <c r="Z28" s="4">
        <v>99.164371724683605</v>
      </c>
      <c r="AA28" s="4">
        <v>76.232570862133386</v>
      </c>
      <c r="AB28" s="4">
        <v>25.820738153971874</v>
      </c>
      <c r="AC28" s="4">
        <v>45.333352626695543</v>
      </c>
      <c r="AD28" s="15">
        <f t="shared" si="0"/>
        <v>1665.0287523253844</v>
      </c>
    </row>
    <row r="29" spans="2:30" x14ac:dyDescent="0.3">
      <c r="B29" s="10" t="s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>
        <v>12.459419184515355</v>
      </c>
      <c r="Q29" s="20" t="s">
        <v>24</v>
      </c>
      <c r="R29" s="23">
        <v>157.0751711740275</v>
      </c>
      <c r="S29" s="4">
        <v>268.81800060537449</v>
      </c>
      <c r="T29" s="4">
        <v>447.96827893432641</v>
      </c>
      <c r="U29" s="4">
        <v>212.30580517678032</v>
      </c>
      <c r="V29" s="4">
        <v>318.42300644089801</v>
      </c>
      <c r="W29" s="4">
        <v>185.7952683670766</v>
      </c>
      <c r="X29" s="4">
        <v>287.56228046367545</v>
      </c>
      <c r="Y29" s="4">
        <v>81.870381993697336</v>
      </c>
      <c r="Z29" s="4">
        <v>23.803583552793356</v>
      </c>
      <c r="AA29" s="4">
        <v>21.510484814135825</v>
      </c>
      <c r="AB29" s="4">
        <v>83.145872323758027</v>
      </c>
      <c r="AC29" s="4">
        <v>54.075413566434094</v>
      </c>
      <c r="AD29" s="15">
        <f t="shared" si="0"/>
        <v>2142.3535474129776</v>
      </c>
    </row>
    <row r="30" spans="2:30" x14ac:dyDescent="0.3">
      <c r="B30" s="10" t="s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5">
        <v>12.69351974508762</v>
      </c>
      <c r="Q30" s="20" t="s">
        <v>25</v>
      </c>
      <c r="R30" s="23">
        <v>56.691405492295203</v>
      </c>
      <c r="S30" s="4">
        <v>257.10205803259981</v>
      </c>
      <c r="T30" s="4">
        <v>227.92369182056615</v>
      </c>
      <c r="U30" s="4">
        <v>232.89883903751155</v>
      </c>
      <c r="V30" s="4">
        <v>120.57116811531463</v>
      </c>
      <c r="W30" s="4">
        <v>181.40781573480913</v>
      </c>
      <c r="X30" s="4">
        <v>305.77886918282428</v>
      </c>
      <c r="Y30" s="4">
        <v>73.934579933568017</v>
      </c>
      <c r="Z30" s="4">
        <v>19.195500321828334</v>
      </c>
      <c r="AA30" s="4">
        <v>23.744171202203827</v>
      </c>
      <c r="AB30" s="4">
        <v>11.466527048680408</v>
      </c>
      <c r="AC30" s="4">
        <v>26.094680406018629</v>
      </c>
      <c r="AD30" s="15">
        <f t="shared" si="0"/>
        <v>1536.8093063282204</v>
      </c>
    </row>
    <row r="31" spans="2:30" x14ac:dyDescent="0.3">
      <c r="B31" s="10" t="s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5">
        <v>12.604068932207385</v>
      </c>
      <c r="Q31" s="20" t="s">
        <v>26</v>
      </c>
      <c r="R31" s="23">
        <v>215.89481220387935</v>
      </c>
      <c r="S31" s="4">
        <v>444.35069028467007</v>
      </c>
      <c r="T31" s="4">
        <v>219.07576512002032</v>
      </c>
      <c r="U31" s="4">
        <v>212.90159997976784</v>
      </c>
      <c r="V31" s="4">
        <v>313.03997841649948</v>
      </c>
      <c r="W31" s="4">
        <v>142.15116039014228</v>
      </c>
      <c r="X31" s="4">
        <v>64.659100500609682</v>
      </c>
      <c r="Y31" s="4">
        <v>133.52293319011906</v>
      </c>
      <c r="Z31" s="4">
        <v>122.9881126449279</v>
      </c>
      <c r="AA31" s="4">
        <v>33.666155912864191</v>
      </c>
      <c r="AB31" s="4">
        <v>28.644422498898088</v>
      </c>
      <c r="AC31" s="4">
        <v>58.940275663041128</v>
      </c>
      <c r="AD31" s="15">
        <f t="shared" si="0"/>
        <v>1989.8350068054394</v>
      </c>
    </row>
    <row r="32" spans="2:30" x14ac:dyDescent="0.3">
      <c r="B32" s="10" t="s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5">
        <v>11.759725229890009</v>
      </c>
      <c r="Q32" s="20" t="s">
        <v>27</v>
      </c>
      <c r="R32" s="23">
        <v>170.01971623710466</v>
      </c>
      <c r="S32" s="4">
        <v>214.70622959267942</v>
      </c>
      <c r="T32" s="4">
        <v>181.33418155145458</v>
      </c>
      <c r="U32" s="4">
        <v>328.53744627074394</v>
      </c>
      <c r="V32" s="4">
        <v>204.99530473437102</v>
      </c>
      <c r="W32" s="4">
        <v>278.36558098778158</v>
      </c>
      <c r="X32" s="4">
        <v>181.16009225534557</v>
      </c>
      <c r="Y32" s="4">
        <v>97.798991677406548</v>
      </c>
      <c r="Z32" s="4">
        <v>32.78050393442998</v>
      </c>
      <c r="AA32" s="4">
        <v>19.783468992579515</v>
      </c>
      <c r="AB32" s="4">
        <v>33.087473774552649</v>
      </c>
      <c r="AC32" s="4">
        <v>23.513135944862331</v>
      </c>
      <c r="AD32" s="15">
        <f t="shared" si="0"/>
        <v>1766.0821259533118</v>
      </c>
    </row>
    <row r="33" spans="2:30" x14ac:dyDescent="0.3">
      <c r="B33" s="10" t="s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5">
        <v>12.421988186457272</v>
      </c>
      <c r="Q33" s="20" t="s">
        <v>28</v>
      </c>
      <c r="R33" s="23">
        <v>262.88244495149269</v>
      </c>
      <c r="S33" s="4">
        <v>307.30071157526669</v>
      </c>
      <c r="T33" s="4">
        <v>214.64925396391303</v>
      </c>
      <c r="U33" s="4">
        <v>179.56252791776103</v>
      </c>
      <c r="V33" s="4">
        <v>143.22333385143506</v>
      </c>
      <c r="W33" s="4">
        <v>123.59118022843707</v>
      </c>
      <c r="X33" s="4">
        <v>112.05851879614559</v>
      </c>
      <c r="Y33" s="4">
        <v>56.037102640832288</v>
      </c>
      <c r="Z33" s="4">
        <v>23.131002030295143</v>
      </c>
      <c r="AA33" s="4">
        <v>13.619457021350405</v>
      </c>
      <c r="AB33" s="4">
        <v>13.196810135324297</v>
      </c>
      <c r="AC33" s="4">
        <v>44.574688309781003</v>
      </c>
      <c r="AD33" s="15">
        <f t="shared" si="0"/>
        <v>1493.8270314220342</v>
      </c>
    </row>
    <row r="34" spans="2:30" x14ac:dyDescent="0.3">
      <c r="B34" s="10" t="s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5">
        <v>12.089433294793732</v>
      </c>
      <c r="Q34" s="20" t="s">
        <v>29</v>
      </c>
      <c r="R34" s="23">
        <v>170.17744567920579</v>
      </c>
      <c r="S34" s="4">
        <v>337.81144533859896</v>
      </c>
      <c r="T34" s="4">
        <v>290.6731093060032</v>
      </c>
      <c r="U34" s="4">
        <v>100.2380648991885</v>
      </c>
      <c r="V34" s="4">
        <v>171.88839515798688</v>
      </c>
      <c r="W34" s="4">
        <v>164.00833557389305</v>
      </c>
      <c r="X34" s="4">
        <v>97.18006027084526</v>
      </c>
      <c r="Y34" s="4">
        <v>111.46706122513889</v>
      </c>
      <c r="Z34" s="4">
        <v>38.65403258332401</v>
      </c>
      <c r="AA34" s="4">
        <v>70.57439266790395</v>
      </c>
      <c r="AB34" s="4">
        <v>13.189812767951429</v>
      </c>
      <c r="AC34" s="4">
        <v>37.185765100498053</v>
      </c>
      <c r="AD34" s="15">
        <f t="shared" si="0"/>
        <v>1603.0479205705376</v>
      </c>
    </row>
    <row r="35" spans="2:30" x14ac:dyDescent="0.3">
      <c r="B35" s="10" t="s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5">
        <v>11.786430301821017</v>
      </c>
      <c r="Q35" s="20" t="s">
        <v>30</v>
      </c>
      <c r="R35" s="23">
        <v>175.26217458499724</v>
      </c>
      <c r="S35" s="4">
        <v>201.30698565098962</v>
      </c>
      <c r="T35" s="4">
        <v>223.99053690888277</v>
      </c>
      <c r="U35" s="4">
        <v>84.129144983980765</v>
      </c>
      <c r="V35" s="4">
        <v>98.372140867148886</v>
      </c>
      <c r="W35" s="4">
        <v>60.131231943682764</v>
      </c>
      <c r="X35" s="4">
        <v>101.69620771862361</v>
      </c>
      <c r="Y35" s="4">
        <v>154.29056503860062</v>
      </c>
      <c r="Z35" s="4">
        <v>13.419410979464256</v>
      </c>
      <c r="AA35" s="4">
        <v>15.118402688168578</v>
      </c>
      <c r="AB35" s="4">
        <v>77.476420798903121</v>
      </c>
      <c r="AC35" s="4">
        <v>45.663060055856526</v>
      </c>
      <c r="AD35" s="15">
        <f t="shared" si="0"/>
        <v>1250.8562822192985</v>
      </c>
    </row>
    <row r="36" spans="2:30" x14ac:dyDescent="0.3">
      <c r="B36" s="10" t="s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5">
        <v>11.789156521523434</v>
      </c>
      <c r="Q36" s="20" t="s">
        <v>31</v>
      </c>
      <c r="R36" s="23">
        <v>120.60314532003522</v>
      </c>
      <c r="S36" s="4">
        <v>323.85056590111583</v>
      </c>
      <c r="T36" s="4">
        <v>540.47028715024658</v>
      </c>
      <c r="U36" s="4">
        <v>121.4077408548068</v>
      </c>
      <c r="V36" s="4">
        <v>202.76653676789431</v>
      </c>
      <c r="W36" s="4">
        <v>111.16187485089807</v>
      </c>
      <c r="X36" s="4">
        <v>255.04020393320559</v>
      </c>
      <c r="Y36" s="4">
        <v>183.93904209349998</v>
      </c>
      <c r="Z36" s="4">
        <v>17.750045407470747</v>
      </c>
      <c r="AA36" s="4">
        <v>25.593828241749854</v>
      </c>
      <c r="AB36" s="4">
        <v>90.908581005829319</v>
      </c>
      <c r="AC36" s="4">
        <v>23.985410035500866</v>
      </c>
      <c r="AD36" s="15">
        <f t="shared" si="0"/>
        <v>2017.4772615622533</v>
      </c>
    </row>
    <row r="37" spans="2:30" x14ac:dyDescent="0.3">
      <c r="B37" s="10" t="s">
        <v>32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5">
        <v>11.647607139590304</v>
      </c>
      <c r="Q37" s="20" t="s">
        <v>32</v>
      </c>
      <c r="R37" s="23">
        <v>112.48764582053995</v>
      </c>
      <c r="S37" s="4">
        <v>196.86643688805179</v>
      </c>
      <c r="T37" s="4">
        <v>49.710778660644849</v>
      </c>
      <c r="U37" s="4">
        <v>34.370068803917682</v>
      </c>
      <c r="V37" s="4">
        <v>56.551952423873402</v>
      </c>
      <c r="W37" s="4">
        <v>109.92828478035327</v>
      </c>
      <c r="X37" s="4">
        <v>242.22951913558643</v>
      </c>
      <c r="Y37" s="4">
        <v>143.16105464247059</v>
      </c>
      <c r="Z37" s="4">
        <v>55.998781481922784</v>
      </c>
      <c r="AA37" s="4">
        <v>34.28216311867962</v>
      </c>
      <c r="AB37" s="4">
        <v>0.34838110769061903</v>
      </c>
      <c r="AC37" s="4">
        <v>25.302061849401952</v>
      </c>
      <c r="AD37" s="15">
        <f t="shared" si="0"/>
        <v>1061.237128713133</v>
      </c>
    </row>
    <row r="38" spans="2:30" ht="15" thickBot="1" x14ac:dyDescent="0.35">
      <c r="B38" s="11" t="s">
        <v>33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15">
        <v>12.154287422815724</v>
      </c>
      <c r="Q38" s="20" t="s">
        <v>33</v>
      </c>
      <c r="R38" s="23">
        <v>221.20549196842032</v>
      </c>
      <c r="S38" s="4">
        <v>187.68999765292187</v>
      </c>
      <c r="T38" s="4">
        <v>262.45653390419147</v>
      </c>
      <c r="U38" s="4">
        <v>132.4847621821751</v>
      </c>
      <c r="V38" s="4">
        <v>193.84818308202048</v>
      </c>
      <c r="W38" s="4">
        <v>134.20153669139742</v>
      </c>
      <c r="X38" s="4">
        <v>84.510058707855521</v>
      </c>
      <c r="Y38" s="4">
        <v>189.33222024797297</v>
      </c>
      <c r="Z38" s="4">
        <v>26.58333753048392</v>
      </c>
      <c r="AA38" s="4">
        <v>3.1887544668067109</v>
      </c>
      <c r="AB38" s="4">
        <v>8.6340936584140735</v>
      </c>
      <c r="AC38" s="4">
        <v>38.218503473276094</v>
      </c>
      <c r="AD38" s="16">
        <f t="shared" si="0"/>
        <v>1482.3534735659362</v>
      </c>
    </row>
    <row r="39" spans="2:30" x14ac:dyDescent="0.3">
      <c r="B39" s="28" t="s">
        <v>53</v>
      </c>
      <c r="C39" s="30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34"/>
      <c r="O39" s="32">
        <f t="shared" ref="O39" si="1">AVERAGE(O6:O38)</f>
        <v>12.348667550088372</v>
      </c>
      <c r="Q39" s="2" t="s">
        <v>53</v>
      </c>
      <c r="R39" s="21">
        <f>AVERAGE(R6:R38)</f>
        <v>196.06577718555434</v>
      </c>
      <c r="S39" s="3">
        <f t="shared" ref="S39:AC39" si="2">AVERAGE(S6:S38)</f>
        <v>254.71854351574544</v>
      </c>
      <c r="T39" s="3">
        <f t="shared" si="2"/>
        <v>306.03897634511725</v>
      </c>
      <c r="U39" s="3">
        <f t="shared" si="2"/>
        <v>197.56658421985742</v>
      </c>
      <c r="V39" s="3">
        <f t="shared" si="2"/>
        <v>201.02639122144456</v>
      </c>
      <c r="W39" s="3">
        <f t="shared" si="2"/>
        <v>171.50792719106306</v>
      </c>
      <c r="X39" s="3">
        <f t="shared" si="2"/>
        <v>154.7352672652201</v>
      </c>
      <c r="Y39" s="3">
        <f t="shared" si="2"/>
        <v>111.48158681057183</v>
      </c>
      <c r="Z39" s="3">
        <f t="shared" si="2"/>
        <v>42.949162713850853</v>
      </c>
      <c r="AA39" s="3">
        <f t="shared" si="2"/>
        <v>32.768297016495467</v>
      </c>
      <c r="AB39" s="3">
        <f t="shared" si="2"/>
        <v>36.850603383025749</v>
      </c>
      <c r="AC39" s="22">
        <f t="shared" si="2"/>
        <v>69.366967294689644</v>
      </c>
      <c r="AD39" s="24">
        <v>1775.0760841626359</v>
      </c>
    </row>
    <row r="40" spans="2:30" ht="15" thickBot="1" x14ac:dyDescent="0.35">
      <c r="B40" s="29" t="s">
        <v>54</v>
      </c>
      <c r="C40" s="3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5"/>
      <c r="O40" s="33">
        <f t="shared" ref="O40" si="3">STDEV(O6:O38)</f>
        <v>0.48697484022904408</v>
      </c>
      <c r="Q40" s="5" t="s">
        <v>54</v>
      </c>
      <c r="R40" s="25">
        <f>STDEV(R6:R38)</f>
        <v>97.02971776183152</v>
      </c>
      <c r="S40" s="6">
        <f t="shared" ref="S40:AC40" si="4">STDEV(S6:S38)</f>
        <v>108.58249926786415</v>
      </c>
      <c r="T40" s="6">
        <f t="shared" si="4"/>
        <v>124.70601518458922</v>
      </c>
      <c r="U40" s="6">
        <f t="shared" si="4"/>
        <v>94.73629350152811</v>
      </c>
      <c r="V40" s="6">
        <f t="shared" si="4"/>
        <v>90.209182194553733</v>
      </c>
      <c r="W40" s="6">
        <f t="shared" si="4"/>
        <v>81.478841108677244</v>
      </c>
      <c r="X40" s="6">
        <f t="shared" si="4"/>
        <v>89.260037900627978</v>
      </c>
      <c r="Y40" s="6">
        <f t="shared" si="4"/>
        <v>51.336875177297507</v>
      </c>
      <c r="Z40" s="6">
        <f t="shared" si="4"/>
        <v>28.943823057249997</v>
      </c>
      <c r="AA40" s="6">
        <f t="shared" si="4"/>
        <v>29.222673782376532</v>
      </c>
      <c r="AB40" s="6">
        <f t="shared" si="4"/>
        <v>29.70306920221466</v>
      </c>
      <c r="AC40" s="26">
        <f t="shared" si="4"/>
        <v>58.276979781553152</v>
      </c>
      <c r="AD40" s="26">
        <v>329.56416807751236</v>
      </c>
    </row>
    <row r="43" spans="2:30" x14ac:dyDescent="0.3">
      <c r="B43" s="1"/>
      <c r="C43" s="1"/>
      <c r="D43" s="1"/>
      <c r="E43" s="1"/>
      <c r="F43" s="1"/>
      <c r="G43" s="1"/>
      <c r="H43" s="1"/>
      <c r="I43" s="1"/>
    </row>
    <row r="46" spans="2:30" ht="42.75" customHeight="1" x14ac:dyDescent="0.3">
      <c r="B46" s="36"/>
      <c r="C46" s="36"/>
      <c r="D46" s="37"/>
      <c r="E46" s="1"/>
      <c r="F46" s="1"/>
      <c r="G46" s="1"/>
      <c r="H46" s="1"/>
    </row>
    <row r="47" spans="2:30" x14ac:dyDescent="0.3">
      <c r="B47" s="38"/>
      <c r="C47" s="4"/>
      <c r="D47" s="39"/>
    </row>
    <row r="48" spans="2:30" x14ac:dyDescent="0.3">
      <c r="B48" s="38"/>
      <c r="C48" s="4"/>
      <c r="D48" s="39"/>
    </row>
    <row r="49" spans="2:9" x14ac:dyDescent="0.3">
      <c r="B49" s="38"/>
      <c r="C49" s="4"/>
      <c r="D49" s="39"/>
      <c r="F49" s="41" t="s">
        <v>57</v>
      </c>
      <c r="G49" s="41" t="s">
        <v>58</v>
      </c>
      <c r="H49" s="41"/>
    </row>
    <row r="50" spans="2:9" x14ac:dyDescent="0.3">
      <c r="B50" s="38"/>
      <c r="C50" s="4"/>
      <c r="D50" s="39"/>
      <c r="F50" s="42">
        <f>300+25*O39+0.05*O39^3</f>
        <v>702.86885150231478</v>
      </c>
      <c r="G50" s="42">
        <f>AD39/F50</f>
        <v>2.5254726829458738</v>
      </c>
      <c r="H50" s="42">
        <f>AD39/(0.9+G50^2)^0.5</f>
        <v>657.97680017024288</v>
      </c>
    </row>
    <row r="51" spans="2:9" x14ac:dyDescent="0.3">
      <c r="B51" s="38"/>
      <c r="C51" s="4"/>
      <c r="D51" s="39"/>
    </row>
    <row r="52" spans="2:9" x14ac:dyDescent="0.3">
      <c r="B52" s="38"/>
      <c r="C52" s="4"/>
      <c r="D52" s="39"/>
      <c r="F52" s="43" t="s">
        <v>59</v>
      </c>
    </row>
    <row r="53" spans="2:9" x14ac:dyDescent="0.3">
      <c r="B53" s="38"/>
      <c r="C53" s="4"/>
      <c r="D53" s="39"/>
      <c r="F53" s="44">
        <f>AD39-H50</f>
        <v>1117.0992839923929</v>
      </c>
      <c r="G53" t="s">
        <v>62</v>
      </c>
      <c r="H53" t="s">
        <v>64</v>
      </c>
    </row>
    <row r="54" spans="2:9" x14ac:dyDescent="0.3">
      <c r="B54" s="38"/>
      <c r="C54" s="4"/>
      <c r="D54" s="39"/>
    </row>
    <row r="55" spans="2:9" x14ac:dyDescent="0.3">
      <c r="B55" s="38"/>
      <c r="C55" s="4"/>
      <c r="D55" s="39"/>
    </row>
    <row r="56" spans="2:9" x14ac:dyDescent="0.3">
      <c r="B56" s="38"/>
      <c r="C56" s="4"/>
      <c r="D56" s="39"/>
    </row>
    <row r="57" spans="2:9" x14ac:dyDescent="0.3">
      <c r="B57" s="38"/>
      <c r="C57" s="4"/>
      <c r="D57" s="39"/>
    </row>
    <row r="58" spans="2:9" x14ac:dyDescent="0.3">
      <c r="B58" s="38"/>
      <c r="C58" s="4"/>
      <c r="D58" s="39"/>
      <c r="G58" s="43" t="s">
        <v>59</v>
      </c>
      <c r="H58" s="43">
        <f>1117.1/1000*132.22*10^6</f>
        <v>147702962</v>
      </c>
      <c r="I58" t="s">
        <v>63</v>
      </c>
    </row>
    <row r="59" spans="2:9" x14ac:dyDescent="0.3">
      <c r="B59" s="38"/>
      <c r="C59" s="4"/>
      <c r="D59" s="39"/>
      <c r="G59" s="43" t="s">
        <v>60</v>
      </c>
      <c r="H59" s="43">
        <f>H58/6352</f>
        <v>23252.985201511336</v>
      </c>
      <c r="I59" t="s">
        <v>61</v>
      </c>
    </row>
    <row r="60" spans="2:9" x14ac:dyDescent="0.3">
      <c r="B60" s="38"/>
      <c r="C60" s="4"/>
      <c r="D60" s="39"/>
    </row>
    <row r="61" spans="2:9" x14ac:dyDescent="0.3">
      <c r="B61" s="38"/>
      <c r="C61" s="4"/>
      <c r="D61" s="39"/>
    </row>
    <row r="62" spans="2:9" x14ac:dyDescent="0.3">
      <c r="B62" s="38"/>
      <c r="C62" s="4"/>
      <c r="D62" s="39"/>
    </row>
    <row r="63" spans="2:9" x14ac:dyDescent="0.3">
      <c r="B63" s="38"/>
      <c r="C63" s="4"/>
      <c r="D63" s="39"/>
    </row>
    <row r="64" spans="2:9" x14ac:dyDescent="0.3">
      <c r="B64" s="38"/>
      <c r="C64" s="4"/>
      <c r="D64" s="39"/>
    </row>
    <row r="65" spans="2:4" x14ac:dyDescent="0.3">
      <c r="B65" s="38"/>
      <c r="C65" s="4"/>
      <c r="D65" s="39"/>
    </row>
    <row r="66" spans="2:4" x14ac:dyDescent="0.3">
      <c r="B66" s="38"/>
      <c r="C66" s="4"/>
      <c r="D66" s="39"/>
    </row>
    <row r="67" spans="2:4" x14ac:dyDescent="0.3">
      <c r="B67" s="38"/>
      <c r="C67" s="4"/>
      <c r="D67" s="39"/>
    </row>
    <row r="68" spans="2:4" x14ac:dyDescent="0.3">
      <c r="B68" s="38"/>
      <c r="C68" s="4"/>
      <c r="D68" s="39"/>
    </row>
    <row r="69" spans="2:4" x14ac:dyDescent="0.3">
      <c r="B69" s="38"/>
      <c r="C69" s="4"/>
      <c r="D69" s="39"/>
    </row>
    <row r="70" spans="2:4" x14ac:dyDescent="0.3">
      <c r="B70" s="38"/>
      <c r="C70" s="4"/>
      <c r="D70" s="39"/>
    </row>
    <row r="71" spans="2:4" x14ac:dyDescent="0.3">
      <c r="B71" s="38"/>
      <c r="C71" s="4"/>
      <c r="D71" s="39"/>
    </row>
    <row r="72" spans="2:4" x14ac:dyDescent="0.3">
      <c r="B72" s="38"/>
      <c r="C72" s="4"/>
      <c r="D72" s="39"/>
    </row>
    <row r="73" spans="2:4" x14ac:dyDescent="0.3">
      <c r="B73" s="38"/>
      <c r="C73" s="4"/>
      <c r="D73" s="39"/>
    </row>
    <row r="74" spans="2:4" x14ac:dyDescent="0.3">
      <c r="B74" s="38"/>
      <c r="C74" s="4"/>
      <c r="D74" s="39"/>
    </row>
    <row r="75" spans="2:4" x14ac:dyDescent="0.3">
      <c r="B75" s="38"/>
      <c r="C75" s="4"/>
      <c r="D75" s="39"/>
    </row>
    <row r="76" spans="2:4" x14ac:dyDescent="0.3">
      <c r="B76" s="38"/>
      <c r="C76" s="4"/>
      <c r="D76" s="39"/>
    </row>
    <row r="77" spans="2:4" x14ac:dyDescent="0.3">
      <c r="B77" s="38"/>
      <c r="C77" s="4"/>
      <c r="D77" s="39"/>
    </row>
    <row r="78" spans="2:4" x14ac:dyDescent="0.3">
      <c r="B78" s="38"/>
      <c r="C78" s="4"/>
      <c r="D78" s="39"/>
    </row>
    <row r="79" spans="2:4" x14ac:dyDescent="0.3">
      <c r="B79" s="38"/>
      <c r="C79" s="4"/>
      <c r="D79" s="39"/>
    </row>
    <row r="80" spans="2:4" x14ac:dyDescent="0.3">
      <c r="B80" s="1"/>
      <c r="D80" s="40"/>
    </row>
    <row r="81" spans="2:4" x14ac:dyDescent="0.3">
      <c r="B81" s="1"/>
      <c r="D81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TURC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Σταματης Σταυρης</dc:creator>
  <cp:lastModifiedBy>Μιχαήλ Σπηλιώτης</cp:lastModifiedBy>
  <dcterms:created xsi:type="dcterms:W3CDTF">2024-10-08T11:20:25Z</dcterms:created>
  <dcterms:modified xsi:type="dcterms:W3CDTF">2024-10-23T23:07:34Z</dcterms:modified>
</cp:coreProperties>
</file>