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8" windowWidth="14352" windowHeight="3660"/>
  </bookViews>
  <sheets>
    <sheet name="Φύλλο1" sheetId="1" r:id="rId1"/>
    <sheet name="Φύλλο3" sheetId="3" r:id="rId2"/>
    <sheet name="ταξη" sheetId="2" state="hidden" r:id="rId3"/>
  </sheets>
  <calcPr calcId="145621"/>
</workbook>
</file>

<file path=xl/calcChain.xml><?xml version="1.0" encoding="utf-8"?>
<calcChain xmlns="http://schemas.openxmlformats.org/spreadsheetml/2006/main">
  <c r="N54" i="1" l="1"/>
  <c r="I37" i="1"/>
  <c r="E5" i="1"/>
  <c r="C4" i="3"/>
  <c r="I38" i="1"/>
  <c r="J39" i="1" s="1"/>
  <c r="I39" i="1"/>
  <c r="I40" i="1"/>
  <c r="J41" i="1" s="1"/>
  <c r="I41" i="1"/>
  <c r="J42" i="1" s="1"/>
  <c r="I42" i="1"/>
  <c r="J43" i="1" s="1"/>
  <c r="I43" i="1"/>
  <c r="J44" i="1" s="1"/>
  <c r="I44" i="1"/>
  <c r="J45" i="1" s="1"/>
  <c r="I45" i="1"/>
  <c r="J46" i="1" s="1"/>
  <c r="I46" i="1"/>
  <c r="J47" i="1" s="1"/>
  <c r="I47" i="1"/>
  <c r="I48" i="1"/>
  <c r="J49" i="1" s="1"/>
  <c r="I49" i="1"/>
  <c r="I50" i="1"/>
  <c r="I36" i="1"/>
  <c r="J37" i="1" s="1"/>
  <c r="L34" i="2"/>
  <c r="L53" i="2"/>
  <c r="L32" i="2"/>
  <c r="I52" i="2"/>
  <c r="L52" i="2" s="1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38" i="2"/>
  <c r="G50" i="2"/>
  <c r="H51" i="2" s="1"/>
  <c r="L51" i="2" s="1"/>
  <c r="G37" i="2"/>
  <c r="H38" i="2" s="1"/>
  <c r="G38" i="2"/>
  <c r="H39" i="2" s="1"/>
  <c r="G39" i="2"/>
  <c r="H40" i="2" s="1"/>
  <c r="G40" i="2"/>
  <c r="H41" i="2" s="1"/>
  <c r="G41" i="2"/>
  <c r="H42" i="2" s="1"/>
  <c r="L42" i="2" s="1"/>
  <c r="G42" i="2"/>
  <c r="H43" i="2" s="1"/>
  <c r="G43" i="2"/>
  <c r="H44" i="2" s="1"/>
  <c r="G44" i="2"/>
  <c r="H45" i="2" s="1"/>
  <c r="G45" i="2"/>
  <c r="H46" i="2" s="1"/>
  <c r="G46" i="2"/>
  <c r="H47" i="2" s="1"/>
  <c r="G47" i="2"/>
  <c r="H48" i="2" s="1"/>
  <c r="L48" i="2" s="1"/>
  <c r="G48" i="2"/>
  <c r="H49" i="2" s="1"/>
  <c r="G49" i="2"/>
  <c r="L49" i="2" s="1"/>
  <c r="G36" i="2"/>
  <c r="H37" i="2" s="1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33" i="2"/>
  <c r="C33" i="2"/>
  <c r="L33" i="2" s="1"/>
  <c r="C34" i="2"/>
  <c r="C35" i="2"/>
  <c r="L35" i="2" s="1"/>
  <c r="C36" i="2"/>
  <c r="L36" i="2" s="1"/>
  <c r="C37" i="2"/>
  <c r="L37" i="2" s="1"/>
  <c r="C38" i="2"/>
  <c r="L38" i="2" s="1"/>
  <c r="C39" i="2"/>
  <c r="C40" i="2"/>
  <c r="C41" i="2"/>
  <c r="L41" i="2" s="1"/>
  <c r="C42" i="2"/>
  <c r="C43" i="2"/>
  <c r="L43" i="2" s="1"/>
  <c r="C44" i="2"/>
  <c r="L44" i="2" s="1"/>
  <c r="C45" i="2"/>
  <c r="L45" i="2" s="1"/>
  <c r="C46" i="2"/>
  <c r="L46" i="2" s="1"/>
  <c r="C32" i="2"/>
  <c r="D5" i="1"/>
  <c r="C9" i="2"/>
  <c r="D9" i="2" s="1"/>
  <c r="D8" i="2"/>
  <c r="C8" i="2"/>
  <c r="C7" i="2"/>
  <c r="D7" i="2" s="1"/>
  <c r="D6" i="2"/>
  <c r="C6" i="2"/>
  <c r="D5" i="2"/>
  <c r="C4" i="2"/>
  <c r="D4" i="2" s="1"/>
  <c r="D3" i="2"/>
  <c r="C3" i="2"/>
  <c r="C2" i="2"/>
  <c r="D2" i="2" s="1"/>
  <c r="J51" i="1"/>
  <c r="J48" i="1"/>
  <c r="H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J40" i="1"/>
  <c r="H40" i="1"/>
  <c r="G40" i="1"/>
  <c r="H39" i="1"/>
  <c r="G39" i="1"/>
  <c r="J38" i="1"/>
  <c r="H38" i="1"/>
  <c r="G38" i="1"/>
  <c r="H37" i="1"/>
  <c r="G37" i="1"/>
  <c r="H36" i="1"/>
  <c r="G36" i="1"/>
  <c r="H35" i="1"/>
  <c r="G35" i="1"/>
  <c r="C9" i="1"/>
  <c r="D9" i="1" s="1"/>
  <c r="C8" i="1"/>
  <c r="F8" i="1" s="1"/>
  <c r="F7" i="1"/>
  <c r="C7" i="1"/>
  <c r="D7" i="1" s="1"/>
  <c r="F6" i="1"/>
  <c r="C6" i="1"/>
  <c r="E6" i="1" s="1"/>
  <c r="F5" i="1"/>
  <c r="C4" i="1"/>
  <c r="E4" i="1" s="1"/>
  <c r="C3" i="1"/>
  <c r="E3" i="1" s="1"/>
  <c r="C2" i="1"/>
  <c r="D2" i="1" s="1"/>
  <c r="L40" i="2" l="1"/>
  <c r="L39" i="2"/>
  <c r="L47" i="2"/>
  <c r="F3" i="1"/>
  <c r="F39" i="1" s="1"/>
  <c r="D4" i="1"/>
  <c r="D3" i="1"/>
  <c r="F4" i="1"/>
  <c r="H50" i="2"/>
  <c r="L50" i="2" s="1"/>
  <c r="F2" i="1"/>
  <c r="D6" i="1"/>
  <c r="E7" i="1"/>
  <c r="K41" i="1"/>
  <c r="L42" i="1" s="1"/>
  <c r="K49" i="1"/>
  <c r="L50" i="1" s="1"/>
  <c r="K40" i="1"/>
  <c r="L41" i="1" s="1"/>
  <c r="K48" i="1"/>
  <c r="L49" i="1" s="1"/>
  <c r="K38" i="1"/>
  <c r="L39" i="1" s="1"/>
  <c r="K39" i="1"/>
  <c r="L40" i="1" s="1"/>
  <c r="K47" i="1"/>
  <c r="L48" i="1" s="1"/>
  <c r="K46" i="1"/>
  <c r="L47" i="1" s="1"/>
  <c r="K45" i="1"/>
  <c r="L46" i="1" s="1"/>
  <c r="K52" i="1"/>
  <c r="K43" i="1"/>
  <c r="L44" i="1" s="1"/>
  <c r="K50" i="1"/>
  <c r="L51" i="1" s="1"/>
  <c r="K44" i="1"/>
  <c r="L45" i="1" s="1"/>
  <c r="K51" i="1"/>
  <c r="L52" i="1" s="1"/>
  <c r="K42" i="1"/>
  <c r="L43" i="1" s="1"/>
  <c r="F37" i="1"/>
  <c r="F33" i="1"/>
  <c r="F40" i="1"/>
  <c r="E9" i="1"/>
  <c r="E8" i="1"/>
  <c r="F42" i="1"/>
  <c r="F36" i="1"/>
  <c r="F38" i="1"/>
  <c r="C42" i="1"/>
  <c r="C34" i="1"/>
  <c r="E2" i="1"/>
  <c r="C33" i="1"/>
  <c r="C32" i="1"/>
  <c r="C43" i="1"/>
  <c r="N43" i="1" s="1"/>
  <c r="Q43" i="1" s="1"/>
  <c r="F9" i="1"/>
  <c r="D8" i="1"/>
  <c r="C44" i="1"/>
  <c r="C36" i="1"/>
  <c r="F45" i="1"/>
  <c r="F41" i="1"/>
  <c r="F43" i="1"/>
  <c r="C46" i="1"/>
  <c r="J50" i="1"/>
  <c r="N41" i="2"/>
  <c r="N43" i="2"/>
  <c r="N37" i="2"/>
  <c r="N38" i="2"/>
  <c r="N32" i="2"/>
  <c r="N34" i="2"/>
  <c r="N35" i="2"/>
  <c r="N40" i="2"/>
  <c r="N36" i="2"/>
  <c r="Q32" i="1" l="1"/>
  <c r="N32" i="1"/>
  <c r="N36" i="1"/>
  <c r="F47" i="1"/>
  <c r="N47" i="1" s="1"/>
  <c r="C38" i="1"/>
  <c r="N38" i="1" s="1"/>
  <c r="Q38" i="1" s="1"/>
  <c r="C37" i="1"/>
  <c r="N37" i="1" s="1"/>
  <c r="Q37" i="1" s="1"/>
  <c r="C39" i="1"/>
  <c r="N39" i="1" s="1"/>
  <c r="C40" i="1"/>
  <c r="N40" i="1" s="1"/>
  <c r="C45" i="1"/>
  <c r="N45" i="1" s="1"/>
  <c r="Q45" i="1" s="1"/>
  <c r="N33" i="1"/>
  <c r="N50" i="1"/>
  <c r="N42" i="1"/>
  <c r="Q42" i="1" s="1"/>
  <c r="F34" i="1"/>
  <c r="N34" i="1" s="1"/>
  <c r="Q34" i="1" s="1"/>
  <c r="N51" i="1"/>
  <c r="Q51" i="1" s="1"/>
  <c r="F46" i="1"/>
  <c r="N49" i="1"/>
  <c r="Q49" i="1" s="1"/>
  <c r="L53" i="1"/>
  <c r="N52" i="1"/>
  <c r="N44" i="1"/>
  <c r="N46" i="1"/>
  <c r="Q46" i="1" s="1"/>
  <c r="F35" i="1"/>
  <c r="C35" i="1"/>
  <c r="F44" i="1"/>
  <c r="C41" i="1"/>
  <c r="N41" i="1" s="1"/>
  <c r="N48" i="1"/>
  <c r="N49" i="2"/>
  <c r="N48" i="2"/>
  <c r="N50" i="2"/>
  <c r="N51" i="2"/>
  <c r="N52" i="2"/>
  <c r="N53" i="2"/>
  <c r="N46" i="2"/>
  <c r="N33" i="2"/>
  <c r="N45" i="2"/>
  <c r="N42" i="2"/>
  <c r="N47" i="2"/>
  <c r="N44" i="2"/>
  <c r="N39" i="2"/>
  <c r="Q39" i="1"/>
  <c r="Q40" i="1"/>
  <c r="Q33" i="1"/>
  <c r="Q41" i="1"/>
  <c r="Q36" i="1"/>
  <c r="Q50" i="1"/>
  <c r="Q48" i="1"/>
  <c r="Q47" i="1"/>
  <c r="Q52" i="1"/>
  <c r="N53" i="1" l="1"/>
  <c r="Q53" i="1" s="1"/>
  <c r="Q44" i="1"/>
  <c r="N35" i="1"/>
  <c r="Q35" i="1" s="1"/>
</calcChain>
</file>

<file path=xl/sharedStrings.xml><?xml version="1.0" encoding="utf-8"?>
<sst xmlns="http://schemas.openxmlformats.org/spreadsheetml/2006/main" count="35" uniqueCount="22">
  <si>
    <t>cm</t>
  </si>
  <si>
    <t>αναλογία</t>
  </si>
  <si>
    <t>μυγ</t>
  </si>
  <si>
    <t>1 ωρα</t>
  </si>
  <si>
    <t>2 ωρα</t>
  </si>
  <si>
    <t>3 ωρα</t>
  </si>
  <si>
    <t>4 ωρα</t>
  </si>
  <si>
    <t>5 ωρα</t>
  </si>
  <si>
    <t>6 ωρα</t>
  </si>
  <si>
    <t>7 ωρα</t>
  </si>
  <si>
    <t>8 ωρα</t>
  </si>
  <si>
    <t>αμεση απορροή</t>
  </si>
  <si>
    <t>βασική απορροή</t>
  </si>
  <si>
    <t>συνολική απορροή</t>
  </si>
  <si>
    <t>mm/h</t>
  </si>
  <si>
    <t>cm/h</t>
  </si>
  <si>
    <t>Χρόνος (h)</t>
  </si>
  <si>
    <t>ενεργός βροχή</t>
  </si>
  <si>
    <t>ένταση βροχής cm/h</t>
  </si>
  <si>
    <t>Φ cm/h</t>
  </si>
  <si>
    <t>συνολική απορροή Q(m^3/s)</t>
  </si>
  <si>
    <t>t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</si>
</sst>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rgb="FF00B0F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49" fontId="0" fillId="0" borderId="0" xfId="0" applyNumberFormat="1" applyAlignment="1">
      <alignment wrapText="1"/>
    </xf>
    <xf numFmtId="0" fontId="2" fillId="0" borderId="0" xfId="0" applyFont="1"/>
    <xf numFmtId="49" fontId="2" fillId="0" borderId="0" xfId="0" applyNumberFormat="1" applyFont="1" applyAlignment="1">
      <alignment wrapText="1"/>
    </xf>
    <xf numFmtId="0" fontId="0" fillId="2" borderId="0" xfId="0" applyFill="1"/>
    <xf numFmtId="0" fontId="2" fillId="2" borderId="0" xfId="0" applyFont="1" applyFill="1"/>
    <xf numFmtId="0" fontId="3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ενεργός</a:t>
            </a:r>
            <a:r>
              <a:rPr lang="el-GR" baseline="0"/>
              <a:t> βροχόπτωση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Φύλλο1!$D$2:$D$9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395840"/>
        <c:axId val="180811392"/>
      </c:barChart>
      <c:catAx>
        <c:axId val="271395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811392"/>
        <c:crosses val="autoZero"/>
        <c:auto val="1"/>
        <c:lblAlgn val="ctr"/>
        <c:lblOffset val="100"/>
        <c:noMultiLvlLbl val="0"/>
      </c:catAx>
      <c:valAx>
        <c:axId val="18081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mm/h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1395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</a:t>
            </a:r>
            <a:r>
              <a:rPr lang="el-GR"/>
              <a:t>νεργός</a:t>
            </a:r>
            <a:r>
              <a:rPr lang="el-GR" baseline="0"/>
              <a:t> βροχόπτωση (</a:t>
            </a:r>
            <a:r>
              <a:rPr lang="en-US" baseline="0"/>
              <a:t>cm/h)</a:t>
            </a:r>
            <a:endParaRPr lang="el-G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Φύλλο1!$C$2:$C$9</c:f>
              <c:numCache>
                <c:formatCode>General</c:formatCode>
                <c:ptCount val="8"/>
                <c:pt idx="0">
                  <c:v>0.6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2.6</c:v>
                </c:pt>
                <c:pt idx="6">
                  <c:v>1.6</c:v>
                </c:pt>
                <c:pt idx="7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731136"/>
        <c:axId val="217325568"/>
      </c:barChart>
      <c:catAx>
        <c:axId val="27273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217325568"/>
        <c:crosses val="autoZero"/>
        <c:auto val="1"/>
        <c:lblAlgn val="ctr"/>
        <c:lblOffset val="100"/>
        <c:noMultiLvlLbl val="0"/>
      </c:catAx>
      <c:valAx>
        <c:axId val="217325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273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20927467798593E-2"/>
          <c:y val="2.40730559567628E-2"/>
          <c:w val="0.52693599902882948"/>
          <c:h val="0.6515414123530416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Φύλλο1!$Q$31</c:f>
              <c:strCache>
                <c:ptCount val="1"/>
                <c:pt idx="0">
                  <c:v>συνολική απορροή Q(m^3/s)</c:v>
                </c:pt>
              </c:strCache>
            </c:strRef>
          </c:tx>
          <c:xVal>
            <c:numRef>
              <c:f>Φύλλο1!$P$32:$P$53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Φύλλο1!$Q$32:$Q$53</c:f>
              <c:numCache>
                <c:formatCode>General</c:formatCode>
                <c:ptCount val="22"/>
                <c:pt idx="0">
                  <c:v>9</c:v>
                </c:pt>
                <c:pt idx="1">
                  <c:v>9.9540000000000006</c:v>
                </c:pt>
                <c:pt idx="2">
                  <c:v>14.321999999999999</c:v>
                </c:pt>
                <c:pt idx="3">
                  <c:v>21.804000000000002</c:v>
                </c:pt>
                <c:pt idx="4">
                  <c:v>26.73</c:v>
                </c:pt>
                <c:pt idx="5">
                  <c:v>29.411999999999999</c:v>
                </c:pt>
                <c:pt idx="6">
                  <c:v>43.516000000000005</c:v>
                </c:pt>
                <c:pt idx="7">
                  <c:v>74.36</c:v>
                </c:pt>
                <c:pt idx="8">
                  <c:v>104.642</c:v>
                </c:pt>
                <c:pt idx="9">
                  <c:v>116.52000000000001</c:v>
                </c:pt>
                <c:pt idx="10">
                  <c:v>107.672</c:v>
                </c:pt>
                <c:pt idx="11">
                  <c:v>85.272000000000006</c:v>
                </c:pt>
                <c:pt idx="12">
                  <c:v>60.248000000000005</c:v>
                </c:pt>
                <c:pt idx="13">
                  <c:v>41.228000000000002</c:v>
                </c:pt>
                <c:pt idx="14">
                  <c:v>29.045999999999999</c:v>
                </c:pt>
                <c:pt idx="15">
                  <c:v>21.3</c:v>
                </c:pt>
                <c:pt idx="16">
                  <c:v>16.652000000000001</c:v>
                </c:pt>
                <c:pt idx="17">
                  <c:v>13.55</c:v>
                </c:pt>
                <c:pt idx="18">
                  <c:v>11.292</c:v>
                </c:pt>
                <c:pt idx="19">
                  <c:v>10.007999999999999</c:v>
                </c:pt>
                <c:pt idx="20">
                  <c:v>9.2880000000000003</c:v>
                </c:pt>
                <c:pt idx="21">
                  <c:v>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327872"/>
        <c:axId val="217328448"/>
      </c:scatterChart>
      <c:valAx>
        <c:axId val="21732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 (h)</a:t>
                </a:r>
                <a:endParaRPr lang="el-G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7328448"/>
        <c:crosses val="autoZero"/>
        <c:crossBetween val="midCat"/>
      </c:valAx>
      <c:valAx>
        <c:axId val="21732844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17327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Φύλλο3!$C$1</c:f>
              <c:strCache>
                <c:ptCount val="1"/>
                <c:pt idx="0">
                  <c:v>ένταση βροχής cm/h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5875">
              <a:solidFill>
                <a:srgbClr val="FF0000">
                  <a:alpha val="87000"/>
                </a:srgb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Φύλλο3!$C$2:$C$9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"/>
        <c:axId val="272731648"/>
        <c:axId val="217330176"/>
      </c:barChart>
      <c:lineChart>
        <c:grouping val="standard"/>
        <c:varyColors val="0"/>
        <c:ser>
          <c:idx val="1"/>
          <c:order val="1"/>
          <c:tx>
            <c:strRef>
              <c:f>Φύλλο3!$D$1</c:f>
              <c:strCache>
                <c:ptCount val="1"/>
                <c:pt idx="0">
                  <c:v>Φ cm/h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Φύλλο3!$D$2:$D$9</c:f>
              <c:numCache>
                <c:formatCode>General</c:formatCode>
                <c:ptCount val="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31648"/>
        <c:axId val="217330176"/>
      </c:lineChart>
      <c:catAx>
        <c:axId val="27273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330176"/>
        <c:crosses val="autoZero"/>
        <c:auto val="1"/>
        <c:lblAlgn val="ctr"/>
        <c:lblOffset val="100"/>
        <c:noMultiLvlLbl val="0"/>
      </c:catAx>
      <c:valAx>
        <c:axId val="21733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73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ενεργός</a:t>
            </a:r>
            <a:r>
              <a:rPr lang="el-GR" baseline="0"/>
              <a:t> βροχόπτωση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Φύλλο1!$C$2:$C$9</c:f>
              <c:numCache>
                <c:formatCode>General</c:formatCode>
                <c:ptCount val="8"/>
                <c:pt idx="0">
                  <c:v>0.6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2.6</c:v>
                </c:pt>
                <c:pt idx="6">
                  <c:v>1.6</c:v>
                </c:pt>
                <c:pt idx="7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73792"/>
        <c:axId val="217332480"/>
      </c:barChart>
      <c:catAx>
        <c:axId val="219873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217332480"/>
        <c:crosses val="autoZero"/>
        <c:auto val="1"/>
        <c:lblAlgn val="ctr"/>
        <c:lblOffset val="100"/>
        <c:noMultiLvlLbl val="0"/>
      </c:catAx>
      <c:valAx>
        <c:axId val="217332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987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.xml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13</xdr:row>
      <xdr:rowOff>123825</xdr:rowOff>
    </xdr:from>
    <xdr:to>
      <xdr:col>10</xdr:col>
      <xdr:colOff>247650</xdr:colOff>
      <xdr:row>28</xdr:row>
      <xdr:rowOff>9525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248424</xdr:colOff>
      <xdr:row>21</xdr:row>
      <xdr:rowOff>57150</xdr:rowOff>
    </xdr:from>
    <xdr:to>
      <xdr:col>21</xdr:col>
      <xdr:colOff>449600</xdr:colOff>
      <xdr:row>38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92424" y="4105275"/>
          <a:ext cx="2029975" cy="4333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476250</xdr:colOff>
      <xdr:row>10</xdr:row>
      <xdr:rowOff>136071</xdr:rowOff>
    </xdr:from>
    <xdr:to>
      <xdr:col>10</xdr:col>
      <xdr:colOff>517071</xdr:colOff>
      <xdr:row>28</xdr:row>
      <xdr:rowOff>13607</xdr:rowOff>
    </xdr:to>
    <xdr:graphicFrame macro="">
      <xdr:nvGraphicFramePr>
        <xdr:cNvPr id="6" name="5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590549</xdr:colOff>
      <xdr:row>41</xdr:row>
      <xdr:rowOff>133349</xdr:rowOff>
    </xdr:from>
    <xdr:to>
      <xdr:col>26</xdr:col>
      <xdr:colOff>466724</xdr:colOff>
      <xdr:row>57</xdr:row>
      <xdr:rowOff>180974</xdr:rowOff>
    </xdr:to>
    <xdr:graphicFrame macro="">
      <xdr:nvGraphicFramePr>
        <xdr:cNvPr id="7" name="6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604345</xdr:colOff>
      <xdr:row>1</xdr:row>
      <xdr:rowOff>71973</xdr:rowOff>
    </xdr:from>
    <xdr:to>
      <xdr:col>16</xdr:col>
      <xdr:colOff>438807</xdr:colOff>
      <xdr:row>17</xdr:row>
      <xdr:rowOff>132465</xdr:rowOff>
    </xdr:to>
    <xdr:pic>
      <xdr:nvPicPr>
        <xdr:cNvPr id="2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8914" y="269042"/>
          <a:ext cx="6554514" cy="313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459828</xdr:colOff>
      <xdr:row>4</xdr:row>
      <xdr:rowOff>0</xdr:rowOff>
    </xdr:from>
    <xdr:to>
      <xdr:col>12</xdr:col>
      <xdr:colOff>144517</xdr:colOff>
      <xdr:row>18</xdr:row>
      <xdr:rowOff>59121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0.07471</cdr:x>
      <cdr:y>0.79665</cdr:y>
    </cdr:from>
    <cdr:to>
      <cdr:x>0.63218</cdr:x>
      <cdr:y>0.79904</cdr:y>
    </cdr:to>
    <cdr:sp macro="" textlink="">
      <cdr:nvSpPr>
        <cdr:cNvPr id="3" name="2 - Ευθεία γραμμή σύνδεσης"/>
        <cdr:cNvSpPr/>
      </cdr:nvSpPr>
      <cdr:spPr>
        <a:xfrm xmlns:a="http://schemas.openxmlformats.org/drawingml/2006/main" flipV="1">
          <a:off x="341586" y="2187466"/>
          <a:ext cx="2548758" cy="6569"/>
        </a:xfrm>
        <a:prstGeom xmlns:a="http://schemas.openxmlformats.org/drawingml/2006/main" prst="line">
          <a:avLst/>
        </a:prstGeom>
        <a:ln xmlns:a="http://schemas.openxmlformats.org/drawingml/2006/main" w="762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l-GR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0.08046</cdr:x>
      <cdr:y>0.64354</cdr:y>
    </cdr:from>
    <cdr:to>
      <cdr:x>0.21839</cdr:x>
      <cdr:y>0.7799</cdr:y>
    </cdr:to>
    <cdr:sp macro="" textlink="">
      <cdr:nvSpPr>
        <cdr:cNvPr id="4" name="3 - Ορθογώνιο"/>
        <cdr:cNvSpPr/>
      </cdr:nvSpPr>
      <cdr:spPr>
        <a:xfrm xmlns:a="http://schemas.openxmlformats.org/drawingml/2006/main">
          <a:off x="367862" y="1767051"/>
          <a:ext cx="630621" cy="37443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500">
              <a:solidFill>
                <a:schemeClr val="lt1"/>
              </a:solidFill>
              <a:latin typeface="+mn-lt"/>
              <a:ea typeface="+mn-ea"/>
              <a:cs typeface="+mn-cs"/>
            </a:rPr>
            <a:t>ύψος </a:t>
          </a:r>
          <a:endParaRPr lang="el-GR" sz="500"/>
        </a:p>
        <a:p xmlns:a="http://schemas.openxmlformats.org/drawingml/2006/main">
          <a:r>
            <a:rPr lang="el-GR" sz="500">
              <a:solidFill>
                <a:schemeClr val="lt1"/>
              </a:solidFill>
              <a:latin typeface="+mn-lt"/>
              <a:ea typeface="+mn-ea"/>
              <a:cs typeface="+mn-cs"/>
            </a:rPr>
            <a:t>περισσεύματος βροχής</a:t>
          </a:r>
          <a:endParaRPr lang="el-GR" sz="500"/>
        </a:p>
      </cdr:txBody>
    </cdr:sp>
  </cdr:relSizeAnchor>
  <cdr:relSizeAnchor xmlns:cdr="http://schemas.openxmlformats.org/drawingml/2006/chartDrawing">
    <cdr:from>
      <cdr:x>0.35488</cdr:x>
      <cdr:y>0.16746</cdr:y>
    </cdr:from>
    <cdr:to>
      <cdr:x>0.49569</cdr:x>
      <cdr:y>0.7823</cdr:y>
    </cdr:to>
    <cdr:sp macro="" textlink="">
      <cdr:nvSpPr>
        <cdr:cNvPr id="5" name="1 - Ορθογώνιο"/>
        <cdr:cNvSpPr/>
      </cdr:nvSpPr>
      <cdr:spPr>
        <a:xfrm xmlns:a="http://schemas.openxmlformats.org/drawingml/2006/main">
          <a:off x="1622534" y="459828"/>
          <a:ext cx="643759" cy="1688224"/>
        </a:xfrm>
        <a:prstGeom xmlns:a="http://schemas.openxmlformats.org/drawingml/2006/main" prst="rect">
          <a:avLst/>
        </a:prstGeom>
        <a:gradFill xmlns:a="http://schemas.openxmlformats.org/drawingml/2006/main" rotWithShape="1">
          <a:gsLst>
            <a:gs pos="0">
              <a:srgbClr val="F79646">
                <a:shade val="51000"/>
                <a:satMod val="130000"/>
              </a:srgbClr>
            </a:gs>
            <a:gs pos="80000">
              <a:srgbClr val="F79646">
                <a:shade val="93000"/>
                <a:satMod val="130000"/>
              </a:srgbClr>
            </a:gs>
            <a:gs pos="100000">
              <a:srgbClr val="F79646">
                <a:shade val="94000"/>
                <a:satMod val="135000"/>
              </a:srgbClr>
            </a:gs>
          </a:gsLst>
          <a:lin ang="16200000" scaled="0"/>
        </a:gradFill>
        <a:ln xmlns:a="http://schemas.openxmlformats.org/drawingml/2006/main" w="9525" cap="flat" cmpd="sng" algn="ctr">
          <a:solidFill>
            <a:srgbClr val="F79646">
              <a:shade val="95000"/>
              <a:satMod val="105000"/>
            </a:srgbClr>
          </a:solidFill>
          <a:prstDash val="solid"/>
        </a:ln>
        <a:effectLst xmlns:a="http://schemas.openxmlformats.org/drawingml/2006/main">
          <a:outerShdw blurRad="40000" dist="23000" dir="5400000" rotWithShape="0">
            <a:srgbClr val="000000">
              <a:alpha val="35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el-GR" sz="900">
              <a:solidFill>
                <a:sysClr val="window" lastClr="FFFFFF"/>
              </a:solidFill>
              <a:latin typeface="Calibri"/>
              <a:ea typeface="+mn-ea"/>
              <a:cs typeface="+mn-cs"/>
            </a:rPr>
            <a:t>ύψος </a:t>
          </a:r>
          <a:endParaRPr lang="el-GR" sz="900"/>
        </a:p>
        <a:p xmlns:a="http://schemas.openxmlformats.org/drawingml/2006/main">
          <a:r>
            <a:rPr lang="el-GR" sz="900">
              <a:solidFill>
                <a:sysClr val="window" lastClr="FFFFFF"/>
              </a:solidFill>
              <a:latin typeface="Calibri"/>
              <a:ea typeface="+mn-ea"/>
              <a:cs typeface="+mn-cs"/>
            </a:rPr>
            <a:t>περισσεύματος βροχής</a:t>
          </a:r>
          <a:endParaRPr lang="el-GR" sz="900"/>
        </a:p>
      </cdr:txBody>
    </cdr:sp>
  </cdr:relSizeAnchor>
  <cdr:relSizeAnchor xmlns:cdr="http://schemas.openxmlformats.org/drawingml/2006/chartDrawing">
    <cdr:from>
      <cdr:x>0.49569</cdr:x>
      <cdr:y>0.40431</cdr:y>
    </cdr:from>
    <cdr:to>
      <cdr:x>0.63793</cdr:x>
      <cdr:y>0.7799</cdr:y>
    </cdr:to>
    <cdr:sp macro="" textlink="">
      <cdr:nvSpPr>
        <cdr:cNvPr id="6" name="1 - Ορθογώνιο"/>
        <cdr:cNvSpPr/>
      </cdr:nvSpPr>
      <cdr:spPr>
        <a:xfrm xmlns:a="http://schemas.openxmlformats.org/drawingml/2006/main">
          <a:off x="2266293" y="1110155"/>
          <a:ext cx="650327" cy="103132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/>
            <a:t>ύψος </a:t>
          </a:r>
        </a:p>
        <a:p xmlns:a="http://schemas.openxmlformats.org/drawingml/2006/main">
          <a:r>
            <a:rPr lang="el-GR"/>
            <a:t>περισσεύματος βροχής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</xdr:row>
      <xdr:rowOff>34533</xdr:rowOff>
    </xdr:from>
    <xdr:to>
      <xdr:col>17</xdr:col>
      <xdr:colOff>381000</xdr:colOff>
      <xdr:row>14</xdr:row>
      <xdr:rowOff>62138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0" y="234558"/>
          <a:ext cx="7753350" cy="25803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552450</xdr:colOff>
      <xdr:row>13</xdr:row>
      <xdr:rowOff>123825</xdr:rowOff>
    </xdr:from>
    <xdr:to>
      <xdr:col>8</xdr:col>
      <xdr:colOff>247650</xdr:colOff>
      <xdr:row>28</xdr:row>
      <xdr:rowOff>9525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248424</xdr:colOff>
      <xdr:row>21</xdr:row>
      <xdr:rowOff>57150</xdr:rowOff>
    </xdr:from>
    <xdr:to>
      <xdr:col>18</xdr:col>
      <xdr:colOff>449599</xdr:colOff>
      <xdr:row>40</xdr:row>
      <xdr:rowOff>76200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92424" y="4105275"/>
          <a:ext cx="2029975" cy="433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13" zoomScaleNormal="100" workbookViewId="0">
      <selection activeCell="F3" sqref="F3"/>
    </sheetView>
  </sheetViews>
  <sheetFormatPr defaultRowHeight="14.4" x14ac:dyDescent="0.3"/>
  <cols>
    <col min="4" max="5" width="0" hidden="1" customWidth="1"/>
  </cols>
  <sheetData>
    <row r="1" spans="1:6" ht="15" thickBot="1" x14ac:dyDescent="0.35">
      <c r="C1" t="s">
        <v>15</v>
      </c>
      <c r="D1" t="s">
        <v>14</v>
      </c>
      <c r="E1" t="s">
        <v>0</v>
      </c>
      <c r="F1" t="s">
        <v>1</v>
      </c>
    </row>
    <row r="2" spans="1:6" x14ac:dyDescent="0.3">
      <c r="A2">
        <v>1</v>
      </c>
      <c r="B2" s="1"/>
      <c r="C2">
        <f>1.2/2</f>
        <v>0.6</v>
      </c>
      <c r="D2">
        <f>C2*10</f>
        <v>6</v>
      </c>
      <c r="E2">
        <f>C2*1</f>
        <v>0.6</v>
      </c>
      <c r="F2">
        <f>C2/1</f>
        <v>0.6</v>
      </c>
    </row>
    <row r="3" spans="1:6" ht="15" thickBot="1" x14ac:dyDescent="0.35">
      <c r="A3">
        <v>2</v>
      </c>
      <c r="B3" s="2"/>
      <c r="C3">
        <f>1.2/2</f>
        <v>0.6</v>
      </c>
      <c r="D3">
        <f t="shared" ref="D3:D9" si="0">C3*10</f>
        <v>6</v>
      </c>
      <c r="E3">
        <f t="shared" ref="E3:E9" si="1">C3*1</f>
        <v>0.6</v>
      </c>
      <c r="F3">
        <f t="shared" ref="F3:F9" si="2">C3/1</f>
        <v>0.6</v>
      </c>
    </row>
    <row r="4" spans="1:6" x14ac:dyDescent="0.3">
      <c r="A4">
        <v>3</v>
      </c>
      <c r="B4" s="3"/>
      <c r="C4">
        <f>0</f>
        <v>0</v>
      </c>
      <c r="D4">
        <f t="shared" si="0"/>
        <v>0</v>
      </c>
      <c r="E4">
        <f t="shared" si="1"/>
        <v>0</v>
      </c>
      <c r="F4">
        <f t="shared" si="2"/>
        <v>0</v>
      </c>
    </row>
    <row r="5" spans="1:6" ht="15" thickBot="1" x14ac:dyDescent="0.35">
      <c r="A5">
        <v>4</v>
      </c>
      <c r="B5" s="4"/>
      <c r="C5">
        <v>0</v>
      </c>
      <c r="D5">
        <f t="shared" si="0"/>
        <v>0</v>
      </c>
      <c r="E5">
        <f t="shared" si="1"/>
        <v>0</v>
      </c>
      <c r="F5">
        <f t="shared" si="2"/>
        <v>0</v>
      </c>
    </row>
    <row r="6" spans="1:6" x14ac:dyDescent="0.3">
      <c r="A6">
        <v>5</v>
      </c>
      <c r="B6" s="5"/>
      <c r="C6">
        <f>5.2/2</f>
        <v>2.6</v>
      </c>
      <c r="D6">
        <f t="shared" si="0"/>
        <v>26</v>
      </c>
      <c r="E6">
        <f t="shared" si="1"/>
        <v>2.6</v>
      </c>
      <c r="F6">
        <f t="shared" si="2"/>
        <v>2.6</v>
      </c>
    </row>
    <row r="7" spans="1:6" ht="15" thickBot="1" x14ac:dyDescent="0.35">
      <c r="A7">
        <v>6</v>
      </c>
      <c r="B7" s="6"/>
      <c r="C7">
        <f>5.2/2</f>
        <v>2.6</v>
      </c>
      <c r="D7">
        <f t="shared" si="0"/>
        <v>26</v>
      </c>
      <c r="E7">
        <f t="shared" si="1"/>
        <v>2.6</v>
      </c>
      <c r="F7">
        <f t="shared" si="2"/>
        <v>2.6</v>
      </c>
    </row>
    <row r="8" spans="1:6" x14ac:dyDescent="0.3">
      <c r="A8">
        <v>7</v>
      </c>
      <c r="B8" s="7"/>
      <c r="C8">
        <f>3.2/2</f>
        <v>1.6</v>
      </c>
      <c r="D8">
        <f t="shared" si="0"/>
        <v>16</v>
      </c>
      <c r="E8">
        <f t="shared" si="1"/>
        <v>1.6</v>
      </c>
      <c r="F8">
        <f t="shared" si="2"/>
        <v>1.6</v>
      </c>
    </row>
    <row r="9" spans="1:6" ht="15" thickBot="1" x14ac:dyDescent="0.35">
      <c r="A9">
        <v>8</v>
      </c>
      <c r="B9" s="8"/>
      <c r="C9">
        <f>3.2/2</f>
        <v>1.6</v>
      </c>
      <c r="D9">
        <f t="shared" si="0"/>
        <v>16</v>
      </c>
      <c r="E9">
        <f t="shared" si="1"/>
        <v>1.6</v>
      </c>
      <c r="F9">
        <f t="shared" si="2"/>
        <v>1.6</v>
      </c>
    </row>
    <row r="30" spans="1:17" x14ac:dyDescent="0.3">
      <c r="C30" s="12"/>
      <c r="D30" s="12"/>
      <c r="E30" s="12"/>
      <c r="F30" s="12"/>
      <c r="G30" s="12"/>
      <c r="H30" s="12" t="s">
        <v>17</v>
      </c>
      <c r="I30" s="12"/>
      <c r="J30" s="12"/>
      <c r="K30" s="12"/>
      <c r="L30" s="12"/>
    </row>
    <row r="31" spans="1:17" s="9" customFormat="1" ht="93.6" x14ac:dyDescent="0.3">
      <c r="A31" s="11" t="s">
        <v>16</v>
      </c>
      <c r="B31" s="11" t="s">
        <v>2</v>
      </c>
      <c r="C31" s="11" t="s">
        <v>3</v>
      </c>
      <c r="D31" s="11"/>
      <c r="E31" s="11"/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11" t="s">
        <v>10</v>
      </c>
      <c r="M31" s="11"/>
      <c r="N31" s="11" t="s">
        <v>11</v>
      </c>
      <c r="O31" s="11" t="s">
        <v>12</v>
      </c>
      <c r="P31" s="11" t="s">
        <v>21</v>
      </c>
      <c r="Q31" s="11" t="s">
        <v>20</v>
      </c>
    </row>
    <row r="32" spans="1:17" ht="15.6" x14ac:dyDescent="0.3">
      <c r="A32" s="10">
        <v>0</v>
      </c>
      <c r="B32" s="10">
        <v>0</v>
      </c>
      <c r="C32" s="10">
        <f>$F$2*B32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4">
        <f>SUM(C32:L32)</f>
        <v>0</v>
      </c>
      <c r="O32" s="10">
        <v>9</v>
      </c>
      <c r="P32" s="10">
        <v>0</v>
      </c>
      <c r="Q32" s="10">
        <f t="shared" ref="Q32:Q53" si="3">N32+O32</f>
        <v>9</v>
      </c>
    </row>
    <row r="33" spans="1:17" ht="15.6" x14ac:dyDescent="0.3">
      <c r="A33" s="10">
        <v>1</v>
      </c>
      <c r="B33" s="10">
        <v>1.59</v>
      </c>
      <c r="C33" s="10">
        <f>$F$2*B33</f>
        <v>0.95399999999999996</v>
      </c>
      <c r="D33" s="10"/>
      <c r="E33" s="10"/>
      <c r="F33" s="10">
        <f>B32*$F$3</f>
        <v>0</v>
      </c>
      <c r="G33" s="10"/>
      <c r="H33" s="10"/>
      <c r="I33" s="10"/>
      <c r="J33" s="10"/>
      <c r="K33" s="10"/>
      <c r="L33" s="10"/>
      <c r="M33" s="10"/>
      <c r="N33" s="14">
        <f t="shared" ref="N33:N54" si="4">SUM(C33:L33)</f>
        <v>0.95399999999999996</v>
      </c>
      <c r="O33" s="10">
        <v>9</v>
      </c>
      <c r="P33" s="10">
        <v>1</v>
      </c>
      <c r="Q33" s="10">
        <f t="shared" si="3"/>
        <v>9.9540000000000006</v>
      </c>
    </row>
    <row r="34" spans="1:17" ht="15.6" x14ac:dyDescent="0.3">
      <c r="A34" s="10">
        <v>2</v>
      </c>
      <c r="B34" s="10">
        <v>7.28</v>
      </c>
      <c r="C34" s="10">
        <f t="shared" ref="C34:C46" si="5">$F$2*B34</f>
        <v>4.3680000000000003</v>
      </c>
      <c r="D34" s="10"/>
      <c r="E34" s="10"/>
      <c r="F34" s="10">
        <f t="shared" ref="F34:F47" si="6">B33*$F$3</f>
        <v>0.95399999999999996</v>
      </c>
      <c r="G34" s="10">
        <v>0</v>
      </c>
      <c r="H34" s="10"/>
      <c r="I34" s="10"/>
      <c r="J34" s="10"/>
      <c r="K34" s="10"/>
      <c r="L34" s="10"/>
      <c r="M34" s="10"/>
      <c r="N34" s="14">
        <f t="shared" si="4"/>
        <v>5.3220000000000001</v>
      </c>
      <c r="O34" s="10">
        <v>9</v>
      </c>
      <c r="P34" s="10">
        <v>2</v>
      </c>
      <c r="Q34" s="10">
        <f t="shared" si="3"/>
        <v>14.321999999999999</v>
      </c>
    </row>
    <row r="35" spans="1:17" ht="15.6" x14ac:dyDescent="0.3">
      <c r="A35" s="10">
        <v>3</v>
      </c>
      <c r="B35" s="10">
        <v>14.06</v>
      </c>
      <c r="C35" s="10">
        <f t="shared" si="5"/>
        <v>8.4359999999999999</v>
      </c>
      <c r="D35" s="10"/>
      <c r="E35" s="10"/>
      <c r="F35" s="10">
        <f t="shared" si="6"/>
        <v>4.3680000000000003</v>
      </c>
      <c r="G35" s="10">
        <f t="shared" ref="G35:G47" si="7">A32*0</f>
        <v>0</v>
      </c>
      <c r="H35" s="10">
        <f t="shared" ref="H35:H48" si="8">B32*0</f>
        <v>0</v>
      </c>
      <c r="I35" s="10"/>
      <c r="J35" s="10"/>
      <c r="K35" s="10"/>
      <c r="L35" s="10"/>
      <c r="M35" s="10"/>
      <c r="N35" s="14">
        <f>SUM(C35:L35)</f>
        <v>12.804</v>
      </c>
      <c r="O35" s="10">
        <v>9</v>
      </c>
      <c r="P35" s="10">
        <v>3</v>
      </c>
      <c r="Q35" s="10">
        <f t="shared" si="3"/>
        <v>21.804000000000002</v>
      </c>
    </row>
    <row r="36" spans="1:17" ht="15.6" x14ac:dyDescent="0.3">
      <c r="A36" s="10">
        <v>4</v>
      </c>
      <c r="B36" s="10">
        <v>15.49</v>
      </c>
      <c r="C36" s="10">
        <f t="shared" si="5"/>
        <v>9.2940000000000005</v>
      </c>
      <c r="D36" s="10"/>
      <c r="E36" s="10"/>
      <c r="F36" s="10">
        <f t="shared" si="6"/>
        <v>8.4359999999999999</v>
      </c>
      <c r="G36" s="10">
        <f t="shared" si="7"/>
        <v>0</v>
      </c>
      <c r="H36" s="10">
        <f t="shared" si="8"/>
        <v>0</v>
      </c>
      <c r="I36" s="10">
        <f>2.6*B32</f>
        <v>0</v>
      </c>
      <c r="J36" s="10"/>
      <c r="K36" s="10"/>
      <c r="L36" s="10"/>
      <c r="M36" s="10"/>
      <c r="N36" s="14">
        <f t="shared" si="4"/>
        <v>17.73</v>
      </c>
      <c r="O36" s="10">
        <v>9</v>
      </c>
      <c r="P36" s="10">
        <v>4</v>
      </c>
      <c r="Q36" s="10">
        <f t="shared" si="3"/>
        <v>26.73</v>
      </c>
    </row>
    <row r="37" spans="1:17" ht="15.6" x14ac:dyDescent="0.3">
      <c r="A37" s="10">
        <v>5</v>
      </c>
      <c r="B37" s="10">
        <v>11.64</v>
      </c>
      <c r="C37" s="10">
        <f t="shared" si="5"/>
        <v>6.984</v>
      </c>
      <c r="D37" s="10"/>
      <c r="E37" s="10"/>
      <c r="F37" s="10">
        <f t="shared" si="6"/>
        <v>9.2940000000000005</v>
      </c>
      <c r="G37" s="10">
        <f t="shared" si="7"/>
        <v>0</v>
      </c>
      <c r="H37" s="10">
        <f t="shared" si="8"/>
        <v>0</v>
      </c>
      <c r="I37" s="10">
        <f>2.6*B33</f>
        <v>4.1340000000000003</v>
      </c>
      <c r="J37" s="10">
        <f>I36</f>
        <v>0</v>
      </c>
      <c r="K37" s="10"/>
      <c r="L37" s="10"/>
      <c r="M37" s="10"/>
      <c r="N37" s="14">
        <f t="shared" si="4"/>
        <v>20.411999999999999</v>
      </c>
      <c r="O37" s="10">
        <v>9</v>
      </c>
      <c r="P37" s="10">
        <v>5</v>
      </c>
      <c r="Q37" s="10">
        <f t="shared" si="3"/>
        <v>29.411999999999999</v>
      </c>
    </row>
    <row r="38" spans="1:17" ht="15.6" x14ac:dyDescent="0.3">
      <c r="A38" s="10">
        <v>6</v>
      </c>
      <c r="B38" s="10">
        <v>7.45</v>
      </c>
      <c r="C38" s="10">
        <f t="shared" si="5"/>
        <v>4.47</v>
      </c>
      <c r="D38" s="10"/>
      <c r="E38" s="10"/>
      <c r="F38" s="10">
        <f t="shared" si="6"/>
        <v>6.984</v>
      </c>
      <c r="G38" s="10">
        <f t="shared" si="7"/>
        <v>0</v>
      </c>
      <c r="H38" s="10">
        <f t="shared" si="8"/>
        <v>0</v>
      </c>
      <c r="I38" s="10">
        <f t="shared" ref="I38:I50" si="9">2.6*B34</f>
        <v>18.928000000000001</v>
      </c>
      <c r="J38" s="10">
        <f t="shared" ref="J38:J51" si="10">I37</f>
        <v>4.1340000000000003</v>
      </c>
      <c r="K38" s="10">
        <f>B32*$F$8</f>
        <v>0</v>
      </c>
      <c r="L38" s="10"/>
      <c r="M38" s="10"/>
      <c r="N38" s="14">
        <f t="shared" si="4"/>
        <v>34.516000000000005</v>
      </c>
      <c r="O38" s="10">
        <v>9</v>
      </c>
      <c r="P38" s="10">
        <v>6</v>
      </c>
      <c r="Q38" s="10">
        <f t="shared" si="3"/>
        <v>43.516000000000005</v>
      </c>
    </row>
    <row r="39" spans="1:17" ht="15.6" x14ac:dyDescent="0.3">
      <c r="A39" s="10">
        <v>7</v>
      </c>
      <c r="B39" s="10">
        <v>4.7699999999999996</v>
      </c>
      <c r="C39" s="10">
        <f t="shared" si="5"/>
        <v>2.8619999999999997</v>
      </c>
      <c r="D39" s="10"/>
      <c r="E39" s="10"/>
      <c r="F39" s="10">
        <f t="shared" si="6"/>
        <v>4.47</v>
      </c>
      <c r="G39" s="10">
        <f t="shared" si="7"/>
        <v>0</v>
      </c>
      <c r="H39" s="10">
        <f t="shared" si="8"/>
        <v>0</v>
      </c>
      <c r="I39" s="10">
        <f t="shared" si="9"/>
        <v>36.556000000000004</v>
      </c>
      <c r="J39" s="10">
        <f t="shared" si="10"/>
        <v>18.928000000000001</v>
      </c>
      <c r="K39" s="10">
        <f t="shared" ref="K39:K52" si="11">B33*$F$8</f>
        <v>2.5440000000000005</v>
      </c>
      <c r="L39" s="10">
        <f>K38</f>
        <v>0</v>
      </c>
      <c r="M39" s="10"/>
      <c r="N39" s="14">
        <f t="shared" si="4"/>
        <v>65.36</v>
      </c>
      <c r="O39" s="10">
        <v>9</v>
      </c>
      <c r="P39" s="10">
        <v>7</v>
      </c>
      <c r="Q39" s="10">
        <f t="shared" si="3"/>
        <v>74.36</v>
      </c>
    </row>
    <row r="40" spans="1:17" ht="15.6" x14ac:dyDescent="0.3">
      <c r="A40" s="10">
        <v>8</v>
      </c>
      <c r="B40" s="10">
        <v>2.93</v>
      </c>
      <c r="C40" s="10">
        <f t="shared" si="5"/>
        <v>1.758</v>
      </c>
      <c r="D40" s="10"/>
      <c r="E40" s="10"/>
      <c r="F40" s="10">
        <f t="shared" si="6"/>
        <v>2.8619999999999997</v>
      </c>
      <c r="G40" s="10">
        <f t="shared" si="7"/>
        <v>0</v>
      </c>
      <c r="H40" s="10">
        <f t="shared" si="8"/>
        <v>0</v>
      </c>
      <c r="I40" s="10">
        <f t="shared" si="9"/>
        <v>40.274000000000001</v>
      </c>
      <c r="J40" s="10">
        <f t="shared" si="10"/>
        <v>36.556000000000004</v>
      </c>
      <c r="K40" s="10">
        <f t="shared" si="11"/>
        <v>11.648000000000001</v>
      </c>
      <c r="L40" s="10">
        <f t="shared" ref="L40:L53" si="12">K39</f>
        <v>2.5440000000000005</v>
      </c>
      <c r="M40" s="10"/>
      <c r="N40" s="14">
        <f t="shared" si="4"/>
        <v>95.641999999999996</v>
      </c>
      <c r="O40" s="10">
        <v>9</v>
      </c>
      <c r="P40" s="10">
        <v>8</v>
      </c>
      <c r="Q40" s="10">
        <f t="shared" si="3"/>
        <v>104.642</v>
      </c>
    </row>
    <row r="41" spans="1:17" ht="15.6" x14ac:dyDescent="0.3">
      <c r="A41" s="10">
        <v>9</v>
      </c>
      <c r="B41" s="10">
        <v>1.8</v>
      </c>
      <c r="C41" s="10">
        <f t="shared" si="5"/>
        <v>1.08</v>
      </c>
      <c r="D41" s="10"/>
      <c r="E41" s="10"/>
      <c r="F41" s="10">
        <f t="shared" si="6"/>
        <v>1.758</v>
      </c>
      <c r="G41" s="10">
        <f t="shared" si="7"/>
        <v>0</v>
      </c>
      <c r="H41" s="10">
        <f t="shared" si="8"/>
        <v>0</v>
      </c>
      <c r="I41" s="10">
        <f t="shared" si="9"/>
        <v>30.264000000000003</v>
      </c>
      <c r="J41" s="10">
        <f t="shared" si="10"/>
        <v>40.274000000000001</v>
      </c>
      <c r="K41" s="10">
        <f t="shared" si="11"/>
        <v>22.496000000000002</v>
      </c>
      <c r="L41" s="10">
        <f t="shared" si="12"/>
        <v>11.648000000000001</v>
      </c>
      <c r="M41" s="10"/>
      <c r="N41" s="14">
        <f t="shared" si="4"/>
        <v>107.52000000000001</v>
      </c>
      <c r="O41" s="10">
        <v>9</v>
      </c>
      <c r="P41" s="10">
        <v>9</v>
      </c>
      <c r="Q41" s="13">
        <f t="shared" si="3"/>
        <v>116.52000000000001</v>
      </c>
    </row>
    <row r="42" spans="1:17" ht="15.6" x14ac:dyDescent="0.3">
      <c r="A42" s="10">
        <v>10</v>
      </c>
      <c r="B42" s="10">
        <v>1.1299999999999999</v>
      </c>
      <c r="C42" s="10">
        <f t="shared" si="5"/>
        <v>0.67799999999999994</v>
      </c>
      <c r="D42" s="10"/>
      <c r="E42" s="10"/>
      <c r="F42" s="10">
        <f t="shared" si="6"/>
        <v>1.08</v>
      </c>
      <c r="G42" s="10">
        <f t="shared" si="7"/>
        <v>0</v>
      </c>
      <c r="H42" s="10">
        <f t="shared" si="8"/>
        <v>0</v>
      </c>
      <c r="I42" s="10">
        <f t="shared" si="9"/>
        <v>19.37</v>
      </c>
      <c r="J42" s="10">
        <f t="shared" si="10"/>
        <v>30.264000000000003</v>
      </c>
      <c r="K42" s="10">
        <f t="shared" si="11"/>
        <v>24.784000000000002</v>
      </c>
      <c r="L42" s="10">
        <f t="shared" si="12"/>
        <v>22.496000000000002</v>
      </c>
      <c r="M42" s="10"/>
      <c r="N42" s="14">
        <f t="shared" si="4"/>
        <v>98.671999999999997</v>
      </c>
      <c r="O42" s="10">
        <v>9</v>
      </c>
      <c r="P42" s="10">
        <v>10</v>
      </c>
      <c r="Q42" s="10">
        <f t="shared" si="3"/>
        <v>107.672</v>
      </c>
    </row>
    <row r="43" spans="1:17" ht="15.6" x14ac:dyDescent="0.3">
      <c r="A43" s="10">
        <v>11</v>
      </c>
      <c r="B43" s="10">
        <v>0.69</v>
      </c>
      <c r="C43" s="10">
        <f t="shared" si="5"/>
        <v>0.41399999999999998</v>
      </c>
      <c r="D43" s="10"/>
      <c r="E43" s="10"/>
      <c r="F43" s="10">
        <f t="shared" si="6"/>
        <v>0.67799999999999994</v>
      </c>
      <c r="G43" s="10">
        <f t="shared" si="7"/>
        <v>0</v>
      </c>
      <c r="H43" s="10">
        <f t="shared" si="8"/>
        <v>0</v>
      </c>
      <c r="I43" s="10">
        <f t="shared" si="9"/>
        <v>12.401999999999999</v>
      </c>
      <c r="J43" s="10">
        <f t="shared" si="10"/>
        <v>19.37</v>
      </c>
      <c r="K43" s="10">
        <f t="shared" si="11"/>
        <v>18.624000000000002</v>
      </c>
      <c r="L43" s="10">
        <f t="shared" si="12"/>
        <v>24.784000000000002</v>
      </c>
      <c r="M43" s="10"/>
      <c r="N43" s="14">
        <f t="shared" si="4"/>
        <v>76.272000000000006</v>
      </c>
      <c r="O43" s="10">
        <v>9</v>
      </c>
      <c r="P43" s="10">
        <v>11</v>
      </c>
      <c r="Q43" s="10">
        <f t="shared" si="3"/>
        <v>85.272000000000006</v>
      </c>
    </row>
    <row r="44" spans="1:17" ht="15.6" x14ac:dyDescent="0.3">
      <c r="A44" s="10">
        <v>12</v>
      </c>
      <c r="B44" s="10">
        <v>0.45</v>
      </c>
      <c r="C44" s="10">
        <f t="shared" si="5"/>
        <v>0.27</v>
      </c>
      <c r="D44" s="10"/>
      <c r="E44" s="10"/>
      <c r="F44" s="10">
        <f t="shared" si="6"/>
        <v>0.41399999999999998</v>
      </c>
      <c r="G44" s="10">
        <f t="shared" si="7"/>
        <v>0</v>
      </c>
      <c r="H44" s="10">
        <f t="shared" si="8"/>
        <v>0</v>
      </c>
      <c r="I44" s="10">
        <f t="shared" si="9"/>
        <v>7.6180000000000003</v>
      </c>
      <c r="J44" s="10">
        <f t="shared" si="10"/>
        <v>12.401999999999999</v>
      </c>
      <c r="K44" s="10">
        <f t="shared" si="11"/>
        <v>11.920000000000002</v>
      </c>
      <c r="L44" s="10">
        <f t="shared" si="12"/>
        <v>18.624000000000002</v>
      </c>
      <c r="M44" s="10"/>
      <c r="N44" s="14">
        <f t="shared" si="4"/>
        <v>51.248000000000005</v>
      </c>
      <c r="O44" s="10">
        <v>9</v>
      </c>
      <c r="P44" s="10">
        <v>12</v>
      </c>
      <c r="Q44" s="10">
        <f t="shared" si="3"/>
        <v>60.248000000000005</v>
      </c>
    </row>
    <row r="45" spans="1:17" ht="15.6" x14ac:dyDescent="0.3">
      <c r="A45" s="10">
        <v>13</v>
      </c>
      <c r="B45" s="10">
        <v>0.18</v>
      </c>
      <c r="C45" s="10">
        <f t="shared" si="5"/>
        <v>0.108</v>
      </c>
      <c r="D45" s="10"/>
      <c r="E45" s="10"/>
      <c r="F45" s="10">
        <f t="shared" si="6"/>
        <v>0.27</v>
      </c>
      <c r="G45" s="10">
        <f t="shared" si="7"/>
        <v>0</v>
      </c>
      <c r="H45" s="10">
        <f t="shared" si="8"/>
        <v>0</v>
      </c>
      <c r="I45" s="10">
        <f t="shared" si="9"/>
        <v>4.6800000000000006</v>
      </c>
      <c r="J45" s="10">
        <f t="shared" si="10"/>
        <v>7.6180000000000003</v>
      </c>
      <c r="K45" s="10">
        <f t="shared" si="11"/>
        <v>7.6319999999999997</v>
      </c>
      <c r="L45" s="10">
        <f t="shared" si="12"/>
        <v>11.920000000000002</v>
      </c>
      <c r="M45" s="10"/>
      <c r="N45" s="14">
        <f t="shared" si="4"/>
        <v>32.228000000000002</v>
      </c>
      <c r="O45" s="10">
        <v>9</v>
      </c>
      <c r="P45" s="10">
        <v>13</v>
      </c>
      <c r="Q45" s="10">
        <f t="shared" si="3"/>
        <v>41.228000000000002</v>
      </c>
    </row>
    <row r="46" spans="1:17" ht="15.6" x14ac:dyDescent="0.3">
      <c r="A46" s="10">
        <v>14</v>
      </c>
      <c r="B46" s="10">
        <v>0</v>
      </c>
      <c r="C46" s="10">
        <f t="shared" si="5"/>
        <v>0</v>
      </c>
      <c r="D46" s="10"/>
      <c r="E46" s="10"/>
      <c r="F46" s="10">
        <f t="shared" si="6"/>
        <v>0.108</v>
      </c>
      <c r="G46" s="10">
        <f t="shared" si="7"/>
        <v>0</v>
      </c>
      <c r="H46" s="10">
        <f t="shared" si="8"/>
        <v>0</v>
      </c>
      <c r="I46" s="10">
        <f t="shared" si="9"/>
        <v>2.9379999999999997</v>
      </c>
      <c r="J46" s="10">
        <f t="shared" si="10"/>
        <v>4.6800000000000006</v>
      </c>
      <c r="K46" s="10">
        <f t="shared" si="11"/>
        <v>4.6880000000000006</v>
      </c>
      <c r="L46" s="10">
        <f t="shared" si="12"/>
        <v>7.6319999999999997</v>
      </c>
      <c r="M46" s="10"/>
      <c r="N46" s="14">
        <f t="shared" si="4"/>
        <v>20.045999999999999</v>
      </c>
      <c r="O46" s="10">
        <v>9</v>
      </c>
      <c r="P46" s="10">
        <v>14</v>
      </c>
      <c r="Q46" s="10">
        <f t="shared" si="3"/>
        <v>29.045999999999999</v>
      </c>
    </row>
    <row r="47" spans="1:17" ht="15.6" x14ac:dyDescent="0.3">
      <c r="A47" s="10">
        <v>15</v>
      </c>
      <c r="B47" s="10"/>
      <c r="C47" s="10"/>
      <c r="D47" s="10"/>
      <c r="E47" s="10"/>
      <c r="F47" s="10">
        <f t="shared" si="6"/>
        <v>0</v>
      </c>
      <c r="G47" s="10">
        <f t="shared" si="7"/>
        <v>0</v>
      </c>
      <c r="H47" s="10">
        <f t="shared" si="8"/>
        <v>0</v>
      </c>
      <c r="I47" s="10">
        <f t="shared" si="9"/>
        <v>1.7939999999999998</v>
      </c>
      <c r="J47" s="10">
        <f t="shared" si="10"/>
        <v>2.9379999999999997</v>
      </c>
      <c r="K47" s="10">
        <f t="shared" si="11"/>
        <v>2.8800000000000003</v>
      </c>
      <c r="L47" s="10">
        <f t="shared" si="12"/>
        <v>4.6880000000000006</v>
      </c>
      <c r="M47" s="10"/>
      <c r="N47" s="14">
        <f t="shared" si="4"/>
        <v>12.3</v>
      </c>
      <c r="O47" s="10">
        <v>9</v>
      </c>
      <c r="P47" s="10">
        <v>15</v>
      </c>
      <c r="Q47" s="10">
        <f t="shared" si="3"/>
        <v>21.3</v>
      </c>
    </row>
    <row r="48" spans="1:17" ht="15.6" x14ac:dyDescent="0.3">
      <c r="A48" s="10">
        <v>16</v>
      </c>
      <c r="B48" s="10"/>
      <c r="C48" s="10"/>
      <c r="D48" s="10"/>
      <c r="E48" s="10"/>
      <c r="F48" s="10"/>
      <c r="G48" s="10">
        <v>0</v>
      </c>
      <c r="H48" s="10">
        <f t="shared" si="8"/>
        <v>0</v>
      </c>
      <c r="I48" s="10">
        <f t="shared" si="9"/>
        <v>1.1700000000000002</v>
      </c>
      <c r="J48" s="10">
        <f t="shared" si="10"/>
        <v>1.7939999999999998</v>
      </c>
      <c r="K48" s="10">
        <f t="shared" si="11"/>
        <v>1.8079999999999998</v>
      </c>
      <c r="L48" s="10">
        <f t="shared" si="12"/>
        <v>2.8800000000000003</v>
      </c>
      <c r="M48" s="10"/>
      <c r="N48" s="14">
        <f t="shared" si="4"/>
        <v>7.652000000000001</v>
      </c>
      <c r="O48" s="10">
        <v>9</v>
      </c>
      <c r="P48" s="10">
        <v>16</v>
      </c>
      <c r="Q48" s="10">
        <f t="shared" si="3"/>
        <v>16.652000000000001</v>
      </c>
    </row>
    <row r="49" spans="1:17" ht="15.6" x14ac:dyDescent="0.3">
      <c r="A49" s="10">
        <v>17</v>
      </c>
      <c r="B49" s="10"/>
      <c r="C49" s="10"/>
      <c r="D49" s="10"/>
      <c r="E49" s="10"/>
      <c r="F49" s="10"/>
      <c r="G49" s="10"/>
      <c r="H49" s="10">
        <v>0</v>
      </c>
      <c r="I49" s="10">
        <f t="shared" si="9"/>
        <v>0.46799999999999997</v>
      </c>
      <c r="J49" s="10">
        <f t="shared" si="10"/>
        <v>1.1700000000000002</v>
      </c>
      <c r="K49" s="10">
        <f t="shared" si="11"/>
        <v>1.1039999999999999</v>
      </c>
      <c r="L49" s="10">
        <f t="shared" si="12"/>
        <v>1.8079999999999998</v>
      </c>
      <c r="M49" s="10"/>
      <c r="N49" s="14">
        <f t="shared" si="4"/>
        <v>4.55</v>
      </c>
      <c r="O49" s="10">
        <v>9</v>
      </c>
      <c r="P49" s="10">
        <v>17</v>
      </c>
      <c r="Q49" s="10">
        <f t="shared" si="3"/>
        <v>13.55</v>
      </c>
    </row>
    <row r="50" spans="1:17" ht="15.6" x14ac:dyDescent="0.3">
      <c r="A50" s="10">
        <v>18</v>
      </c>
      <c r="B50" s="10"/>
      <c r="C50" s="10"/>
      <c r="D50" s="10"/>
      <c r="E50" s="10"/>
      <c r="F50" s="10"/>
      <c r="G50" s="10"/>
      <c r="H50" s="10"/>
      <c r="I50" s="10">
        <f t="shared" si="9"/>
        <v>0</v>
      </c>
      <c r="J50" s="10">
        <f t="shared" si="10"/>
        <v>0.46799999999999997</v>
      </c>
      <c r="K50" s="10">
        <f t="shared" si="11"/>
        <v>0.72000000000000008</v>
      </c>
      <c r="L50" s="10">
        <f t="shared" si="12"/>
        <v>1.1039999999999999</v>
      </c>
      <c r="M50" s="10"/>
      <c r="N50" s="14">
        <f t="shared" si="4"/>
        <v>2.2919999999999998</v>
      </c>
      <c r="O50" s="10">
        <v>9</v>
      </c>
      <c r="P50" s="10">
        <v>18</v>
      </c>
      <c r="Q50" s="10">
        <f t="shared" si="3"/>
        <v>11.292</v>
      </c>
    </row>
    <row r="51" spans="1:17" ht="15.6" x14ac:dyDescent="0.3">
      <c r="A51" s="10">
        <v>19</v>
      </c>
      <c r="B51" s="10"/>
      <c r="C51" s="10"/>
      <c r="D51" s="10"/>
      <c r="E51" s="10"/>
      <c r="F51" s="10"/>
      <c r="G51" s="10"/>
      <c r="H51" s="10"/>
      <c r="I51" s="10"/>
      <c r="J51" s="10">
        <f t="shared" si="10"/>
        <v>0</v>
      </c>
      <c r="K51" s="10">
        <f t="shared" si="11"/>
        <v>0.28799999999999998</v>
      </c>
      <c r="L51" s="10">
        <f t="shared" si="12"/>
        <v>0.72000000000000008</v>
      </c>
      <c r="M51" s="10"/>
      <c r="N51" s="14">
        <f t="shared" si="4"/>
        <v>1.008</v>
      </c>
      <c r="O51" s="10">
        <v>9</v>
      </c>
      <c r="P51" s="10">
        <v>19</v>
      </c>
      <c r="Q51" s="10">
        <f t="shared" si="3"/>
        <v>10.007999999999999</v>
      </c>
    </row>
    <row r="52" spans="1:17" ht="15.6" x14ac:dyDescent="0.3">
      <c r="A52" s="10">
        <v>20</v>
      </c>
      <c r="B52" s="10"/>
      <c r="C52" s="10"/>
      <c r="D52" s="10"/>
      <c r="E52" s="10"/>
      <c r="F52" s="10"/>
      <c r="G52" s="10"/>
      <c r="H52" s="10"/>
      <c r="I52" s="10"/>
      <c r="J52" s="10"/>
      <c r="K52" s="10">
        <f t="shared" si="11"/>
        <v>0</v>
      </c>
      <c r="L52" s="10">
        <f t="shared" si="12"/>
        <v>0.28799999999999998</v>
      </c>
      <c r="M52" s="10"/>
      <c r="N52" s="14">
        <f t="shared" si="4"/>
        <v>0.28799999999999998</v>
      </c>
      <c r="O52" s="10">
        <v>9</v>
      </c>
      <c r="P52" s="10">
        <v>20</v>
      </c>
      <c r="Q52" s="10">
        <f t="shared" si="3"/>
        <v>9.2880000000000003</v>
      </c>
    </row>
    <row r="53" spans="1:17" ht="15.6" x14ac:dyDescent="0.3">
      <c r="A53" s="10">
        <v>21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>
        <f t="shared" si="12"/>
        <v>0</v>
      </c>
      <c r="M53" s="10"/>
      <c r="N53" s="14">
        <f t="shared" si="4"/>
        <v>0</v>
      </c>
      <c r="O53" s="10">
        <v>9</v>
      </c>
      <c r="P53" s="10">
        <v>21</v>
      </c>
      <c r="Q53" s="10">
        <f t="shared" si="3"/>
        <v>9</v>
      </c>
    </row>
    <row r="54" spans="1:17" ht="15.6" x14ac:dyDescent="0.3">
      <c r="A54">
        <v>22</v>
      </c>
      <c r="N54" s="14">
        <f t="shared" si="4"/>
        <v>0</v>
      </c>
    </row>
    <row r="93" spans="1:1" x14ac:dyDescent="0.3">
      <c r="A93">
        <v>61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11" zoomScale="130" zoomScaleNormal="130" workbookViewId="0">
      <selection activeCell="B30" sqref="B30"/>
    </sheetView>
  </sheetViews>
  <sheetFormatPr defaultRowHeight="14.4" x14ac:dyDescent="0.3"/>
  <sheetData>
    <row r="1" spans="1:4" ht="15" thickBot="1" x14ac:dyDescent="0.35">
      <c r="C1" t="s">
        <v>18</v>
      </c>
      <c r="D1" t="s">
        <v>19</v>
      </c>
    </row>
    <row r="2" spans="1:4" x14ac:dyDescent="0.3">
      <c r="A2">
        <v>1</v>
      </c>
      <c r="B2" s="1"/>
      <c r="C2">
        <v>1</v>
      </c>
      <c r="D2">
        <v>0.4</v>
      </c>
    </row>
    <row r="3" spans="1:4" ht="15" thickBot="1" x14ac:dyDescent="0.35">
      <c r="A3">
        <v>2</v>
      </c>
      <c r="B3" s="2"/>
      <c r="C3">
        <v>1</v>
      </c>
      <c r="D3">
        <v>0.4</v>
      </c>
    </row>
    <row r="4" spans="1:4" x14ac:dyDescent="0.3">
      <c r="A4">
        <v>3</v>
      </c>
      <c r="B4" s="3"/>
      <c r="C4">
        <f>0</f>
        <v>0</v>
      </c>
      <c r="D4">
        <v>0.4</v>
      </c>
    </row>
    <row r="5" spans="1:4" ht="15" thickBot="1" x14ac:dyDescent="0.35">
      <c r="A5">
        <v>4</v>
      </c>
      <c r="B5" s="4"/>
      <c r="C5">
        <v>0</v>
      </c>
      <c r="D5">
        <v>0.4</v>
      </c>
    </row>
    <row r="6" spans="1:4" x14ac:dyDescent="0.3">
      <c r="A6">
        <v>5</v>
      </c>
      <c r="B6" s="5"/>
      <c r="C6">
        <v>3</v>
      </c>
      <c r="D6">
        <v>0.4</v>
      </c>
    </row>
    <row r="7" spans="1:4" ht="15" thickBot="1" x14ac:dyDescent="0.35">
      <c r="A7">
        <v>6</v>
      </c>
      <c r="B7" s="6"/>
      <c r="C7">
        <v>3</v>
      </c>
      <c r="D7">
        <v>0.4</v>
      </c>
    </row>
    <row r="8" spans="1:4" x14ac:dyDescent="0.3">
      <c r="A8">
        <v>7</v>
      </c>
      <c r="B8" s="7"/>
      <c r="C8">
        <v>2</v>
      </c>
      <c r="D8">
        <v>0.4</v>
      </c>
    </row>
    <row r="9" spans="1:4" ht="15" thickBot="1" x14ac:dyDescent="0.35">
      <c r="A9">
        <v>8</v>
      </c>
      <c r="B9" s="8"/>
      <c r="C9">
        <v>2</v>
      </c>
      <c r="D9">
        <v>0.4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30" zoomScale="85" zoomScaleNormal="85" workbookViewId="0">
      <selection activeCell="D57" sqref="A57:D58"/>
    </sheetView>
  </sheetViews>
  <sheetFormatPr defaultRowHeight="14.4" x14ac:dyDescent="0.3"/>
  <sheetData>
    <row r="1" spans="1:4" ht="15" thickBot="1" x14ac:dyDescent="0.35">
      <c r="C1" t="s">
        <v>0</v>
      </c>
      <c r="D1" t="s">
        <v>1</v>
      </c>
    </row>
    <row r="2" spans="1:4" x14ac:dyDescent="0.3">
      <c r="A2">
        <v>1</v>
      </c>
      <c r="B2" s="1"/>
      <c r="C2">
        <f>1.2/2</f>
        <v>0.6</v>
      </c>
      <c r="D2">
        <f>C2/1</f>
        <v>0.6</v>
      </c>
    </row>
    <row r="3" spans="1:4" ht="15" thickBot="1" x14ac:dyDescent="0.35">
      <c r="A3">
        <v>2</v>
      </c>
      <c r="B3" s="2"/>
      <c r="C3">
        <f>1.2/2</f>
        <v>0.6</v>
      </c>
      <c r="D3">
        <f t="shared" ref="D3:D9" si="0">C3/1</f>
        <v>0.6</v>
      </c>
    </row>
    <row r="4" spans="1:4" x14ac:dyDescent="0.3">
      <c r="A4">
        <v>3</v>
      </c>
      <c r="B4" s="3"/>
      <c r="C4">
        <f>0</f>
        <v>0</v>
      </c>
      <c r="D4">
        <f t="shared" si="0"/>
        <v>0</v>
      </c>
    </row>
    <row r="5" spans="1:4" ht="15" thickBot="1" x14ac:dyDescent="0.35">
      <c r="A5">
        <v>4</v>
      </c>
      <c r="B5" s="4"/>
      <c r="C5">
        <v>0</v>
      </c>
      <c r="D5">
        <f t="shared" si="0"/>
        <v>0</v>
      </c>
    </row>
    <row r="6" spans="1:4" x14ac:dyDescent="0.3">
      <c r="A6">
        <v>5</v>
      </c>
      <c r="B6" s="5"/>
      <c r="C6">
        <f>5.2/2</f>
        <v>2.6</v>
      </c>
      <c r="D6">
        <f t="shared" si="0"/>
        <v>2.6</v>
      </c>
    </row>
    <row r="7" spans="1:4" ht="15" thickBot="1" x14ac:dyDescent="0.35">
      <c r="A7">
        <v>6</v>
      </c>
      <c r="B7" s="6"/>
      <c r="C7">
        <f>5.2/2</f>
        <v>2.6</v>
      </c>
      <c r="D7">
        <f t="shared" si="0"/>
        <v>2.6</v>
      </c>
    </row>
    <row r="8" spans="1:4" x14ac:dyDescent="0.3">
      <c r="A8">
        <v>7</v>
      </c>
      <c r="B8" s="7"/>
      <c r="C8">
        <f>3.2/2</f>
        <v>1.6</v>
      </c>
      <c r="D8">
        <f t="shared" si="0"/>
        <v>1.6</v>
      </c>
    </row>
    <row r="9" spans="1:4" ht="15" thickBot="1" x14ac:dyDescent="0.35">
      <c r="A9">
        <v>8</v>
      </c>
      <c r="B9" s="8"/>
      <c r="C9">
        <f>3.2/2</f>
        <v>1.6</v>
      </c>
      <c r="D9">
        <f t="shared" si="0"/>
        <v>1.6</v>
      </c>
    </row>
    <row r="31" spans="1:14" s="9" customFormat="1" ht="62.4" x14ac:dyDescent="0.3">
      <c r="A31" s="11"/>
      <c r="B31" s="11" t="s">
        <v>2</v>
      </c>
      <c r="C31" s="11" t="s">
        <v>3</v>
      </c>
      <c r="D31" s="11" t="s">
        <v>4</v>
      </c>
      <c r="E31" s="11" t="s">
        <v>5</v>
      </c>
      <c r="F31" s="11" t="s">
        <v>6</v>
      </c>
      <c r="G31" s="11" t="s">
        <v>7</v>
      </c>
      <c r="H31" s="11" t="s">
        <v>8</v>
      </c>
      <c r="I31" s="11" t="s">
        <v>9</v>
      </c>
      <c r="J31" s="11" t="s">
        <v>10</v>
      </c>
      <c r="K31" s="11"/>
      <c r="L31" s="11" t="s">
        <v>11</v>
      </c>
      <c r="M31" s="11" t="s">
        <v>12</v>
      </c>
      <c r="N31" s="11" t="s">
        <v>13</v>
      </c>
    </row>
    <row r="32" spans="1:14" ht="15.6" x14ac:dyDescent="0.3">
      <c r="A32" s="10">
        <v>0</v>
      </c>
      <c r="B32" s="13">
        <v>0</v>
      </c>
      <c r="C32" s="13">
        <f>0.6/1*B32</f>
        <v>0</v>
      </c>
      <c r="D32" s="13"/>
      <c r="E32" s="13"/>
      <c r="F32" s="13"/>
      <c r="G32" s="13"/>
      <c r="H32" s="13"/>
      <c r="I32" s="13"/>
      <c r="J32" s="13"/>
      <c r="K32" s="10"/>
      <c r="L32" s="10">
        <f>SUM(B32:J32)</f>
        <v>0</v>
      </c>
      <c r="M32" s="10">
        <v>9</v>
      </c>
      <c r="N32" s="10">
        <f>L32+M32</f>
        <v>9</v>
      </c>
    </row>
    <row r="33" spans="1:14" ht="15.6" x14ac:dyDescent="0.3">
      <c r="A33" s="10">
        <v>1</v>
      </c>
      <c r="B33" s="10">
        <v>1.59</v>
      </c>
      <c r="C33" s="10">
        <f t="shared" ref="C33:C46" si="1">0.6/1*B33</f>
        <v>0.95399999999999996</v>
      </c>
      <c r="D33" s="10">
        <f>B32*0.6</f>
        <v>0</v>
      </c>
      <c r="E33" s="10"/>
      <c r="F33" s="10"/>
      <c r="G33" s="10"/>
      <c r="H33" s="10"/>
      <c r="I33" s="10"/>
      <c r="J33" s="10"/>
      <c r="K33" s="10"/>
      <c r="L33" s="10">
        <f t="shared" ref="L33:L53" si="2">SUM(B33:J33)</f>
        <v>2.544</v>
      </c>
      <c r="M33" s="10">
        <v>9</v>
      </c>
      <c r="N33" s="10">
        <f t="shared" ref="N33:N53" si="3">L33+M33</f>
        <v>11.544</v>
      </c>
    </row>
    <row r="34" spans="1:14" ht="15.6" x14ac:dyDescent="0.3">
      <c r="A34" s="10">
        <v>2</v>
      </c>
      <c r="B34" s="10">
        <v>7.28</v>
      </c>
      <c r="C34" s="10">
        <f t="shared" si="1"/>
        <v>4.3680000000000003</v>
      </c>
      <c r="D34" s="10">
        <f t="shared" ref="D34:D47" si="4">B33*0.6</f>
        <v>0.95399999999999996</v>
      </c>
      <c r="E34" s="10">
        <v>0</v>
      </c>
      <c r="F34" s="10"/>
      <c r="G34" s="10"/>
      <c r="H34" s="10"/>
      <c r="I34" s="10"/>
      <c r="J34" s="10"/>
      <c r="K34" s="10"/>
      <c r="L34" s="10">
        <f t="shared" si="2"/>
        <v>12.602</v>
      </c>
      <c r="M34" s="10">
        <v>9</v>
      </c>
      <c r="N34" s="10">
        <f t="shared" si="3"/>
        <v>21.602</v>
      </c>
    </row>
    <row r="35" spans="1:14" ht="15.6" x14ac:dyDescent="0.3">
      <c r="A35" s="10">
        <v>3</v>
      </c>
      <c r="B35" s="10">
        <v>14.06</v>
      </c>
      <c r="C35" s="10">
        <f t="shared" si="1"/>
        <v>8.4359999999999999</v>
      </c>
      <c r="D35" s="10">
        <f t="shared" si="4"/>
        <v>4.3680000000000003</v>
      </c>
      <c r="E35" s="10">
        <v>0</v>
      </c>
      <c r="F35" s="10">
        <v>0</v>
      </c>
      <c r="G35" s="10"/>
      <c r="H35" s="10"/>
      <c r="I35" s="10"/>
      <c r="J35" s="10"/>
      <c r="K35" s="10"/>
      <c r="L35" s="10">
        <f t="shared" si="2"/>
        <v>26.864000000000004</v>
      </c>
      <c r="M35" s="10">
        <v>9</v>
      </c>
      <c r="N35" s="10">
        <f t="shared" si="3"/>
        <v>35.864000000000004</v>
      </c>
    </row>
    <row r="36" spans="1:14" ht="15.6" x14ac:dyDescent="0.3">
      <c r="A36" s="10">
        <v>4</v>
      </c>
      <c r="B36" s="10">
        <v>15.49</v>
      </c>
      <c r="C36" s="10">
        <f t="shared" si="1"/>
        <v>9.2940000000000005</v>
      </c>
      <c r="D36" s="10">
        <f t="shared" si="4"/>
        <v>8.4359999999999999</v>
      </c>
      <c r="E36" s="10">
        <v>0</v>
      </c>
      <c r="F36" s="10">
        <v>0</v>
      </c>
      <c r="G36" s="10">
        <f>2.6*B32</f>
        <v>0</v>
      </c>
      <c r="H36" s="10"/>
      <c r="I36" s="10"/>
      <c r="J36" s="10"/>
      <c r="K36" s="10"/>
      <c r="L36" s="10">
        <f t="shared" si="2"/>
        <v>33.22</v>
      </c>
      <c r="M36" s="10">
        <v>9</v>
      </c>
      <c r="N36" s="10">
        <f t="shared" si="3"/>
        <v>42.22</v>
      </c>
    </row>
    <row r="37" spans="1:14" ht="15.6" x14ac:dyDescent="0.3">
      <c r="A37" s="10">
        <v>5</v>
      </c>
      <c r="B37" s="10">
        <v>11.64</v>
      </c>
      <c r="C37" s="10">
        <f t="shared" si="1"/>
        <v>6.984</v>
      </c>
      <c r="D37" s="10">
        <f t="shared" si="4"/>
        <v>9.2940000000000005</v>
      </c>
      <c r="E37" s="10">
        <v>0</v>
      </c>
      <c r="F37" s="10">
        <v>0</v>
      </c>
      <c r="G37" s="10">
        <f t="shared" ref="G37:G49" si="5">2.6*B33</f>
        <v>4.1340000000000003</v>
      </c>
      <c r="H37" s="10">
        <f>G36</f>
        <v>0</v>
      </c>
      <c r="I37" s="10"/>
      <c r="J37" s="10"/>
      <c r="K37" s="10"/>
      <c r="L37" s="10">
        <f t="shared" si="2"/>
        <v>32.052000000000007</v>
      </c>
      <c r="M37" s="10">
        <v>9</v>
      </c>
      <c r="N37" s="10">
        <f t="shared" si="3"/>
        <v>41.052000000000007</v>
      </c>
    </row>
    <row r="38" spans="1:14" ht="15.6" x14ac:dyDescent="0.3">
      <c r="A38" s="10">
        <v>6</v>
      </c>
      <c r="B38" s="10">
        <v>7.45</v>
      </c>
      <c r="C38" s="10">
        <f t="shared" si="1"/>
        <v>4.47</v>
      </c>
      <c r="D38" s="10">
        <f t="shared" si="4"/>
        <v>6.984</v>
      </c>
      <c r="E38" s="10">
        <v>0</v>
      </c>
      <c r="F38" s="10">
        <v>0</v>
      </c>
      <c r="G38" s="10">
        <f t="shared" si="5"/>
        <v>18.928000000000001</v>
      </c>
      <c r="H38" s="10">
        <f t="shared" ref="H38:H51" si="6">G37</f>
        <v>4.1340000000000003</v>
      </c>
      <c r="I38" s="10">
        <f>1.6*B32</f>
        <v>0</v>
      </c>
      <c r="J38" s="10"/>
      <c r="K38" s="10"/>
      <c r="L38" s="10">
        <f t="shared" si="2"/>
        <v>41.966000000000001</v>
      </c>
      <c r="M38" s="10">
        <v>9</v>
      </c>
      <c r="N38" s="10">
        <f t="shared" si="3"/>
        <v>50.966000000000001</v>
      </c>
    </row>
    <row r="39" spans="1:14" ht="15.6" x14ac:dyDescent="0.3">
      <c r="A39" s="10">
        <v>7</v>
      </c>
      <c r="B39" s="10">
        <v>4.7699999999999996</v>
      </c>
      <c r="C39" s="10">
        <f t="shared" si="1"/>
        <v>2.8619999999999997</v>
      </c>
      <c r="D39" s="10">
        <f t="shared" si="4"/>
        <v>4.47</v>
      </c>
      <c r="E39" s="10">
        <v>0</v>
      </c>
      <c r="F39" s="10">
        <v>0</v>
      </c>
      <c r="G39" s="10">
        <f t="shared" si="5"/>
        <v>36.556000000000004</v>
      </c>
      <c r="H39" s="10">
        <f t="shared" si="6"/>
        <v>18.928000000000001</v>
      </c>
      <c r="I39" s="10">
        <f t="shared" ref="I39:I51" si="7">1.6*B33</f>
        <v>2.5440000000000005</v>
      </c>
      <c r="J39" s="10">
        <v>0</v>
      </c>
      <c r="K39" s="10"/>
      <c r="L39" s="10">
        <f t="shared" si="2"/>
        <v>70.13</v>
      </c>
      <c r="M39" s="10">
        <v>9</v>
      </c>
      <c r="N39" s="10">
        <f t="shared" si="3"/>
        <v>79.13</v>
      </c>
    </row>
    <row r="40" spans="1:14" ht="15.6" x14ac:dyDescent="0.3">
      <c r="A40" s="10">
        <v>8</v>
      </c>
      <c r="B40" s="10">
        <v>2.93</v>
      </c>
      <c r="C40" s="10">
        <f t="shared" si="1"/>
        <v>1.758</v>
      </c>
      <c r="D40" s="10">
        <f t="shared" si="4"/>
        <v>2.8619999999999997</v>
      </c>
      <c r="E40" s="10">
        <v>0</v>
      </c>
      <c r="F40" s="10">
        <v>0</v>
      </c>
      <c r="G40" s="10">
        <f t="shared" si="5"/>
        <v>40.274000000000001</v>
      </c>
      <c r="H40" s="10">
        <f t="shared" si="6"/>
        <v>36.556000000000004</v>
      </c>
      <c r="I40" s="10">
        <f t="shared" si="7"/>
        <v>11.648000000000001</v>
      </c>
      <c r="J40" s="10">
        <v>2.5440000000000005</v>
      </c>
      <c r="K40" s="10"/>
      <c r="L40" s="10">
        <f t="shared" si="2"/>
        <v>98.571999999999989</v>
      </c>
      <c r="M40" s="10">
        <v>9</v>
      </c>
      <c r="N40" s="10">
        <f t="shared" si="3"/>
        <v>107.57199999999999</v>
      </c>
    </row>
    <row r="41" spans="1:14" ht="15.6" x14ac:dyDescent="0.3">
      <c r="A41" s="10">
        <v>9</v>
      </c>
      <c r="B41" s="10">
        <v>1.8</v>
      </c>
      <c r="C41" s="10">
        <f t="shared" si="1"/>
        <v>1.08</v>
      </c>
      <c r="D41" s="10">
        <f t="shared" si="4"/>
        <v>1.758</v>
      </c>
      <c r="E41" s="10">
        <v>0</v>
      </c>
      <c r="F41" s="10">
        <v>0</v>
      </c>
      <c r="G41" s="10">
        <f t="shared" si="5"/>
        <v>30.264000000000003</v>
      </c>
      <c r="H41" s="10">
        <f t="shared" si="6"/>
        <v>40.274000000000001</v>
      </c>
      <c r="I41" s="10">
        <f t="shared" si="7"/>
        <v>22.496000000000002</v>
      </c>
      <c r="J41" s="10">
        <v>11.648000000000001</v>
      </c>
      <c r="K41" s="10"/>
      <c r="L41" s="10">
        <f t="shared" si="2"/>
        <v>109.32</v>
      </c>
      <c r="M41" s="10">
        <v>9</v>
      </c>
      <c r="N41" s="10">
        <f t="shared" si="3"/>
        <v>118.32</v>
      </c>
    </row>
    <row r="42" spans="1:14" ht="15.6" x14ac:dyDescent="0.3">
      <c r="A42" s="10">
        <v>10</v>
      </c>
      <c r="B42" s="10">
        <v>1.1299999999999999</v>
      </c>
      <c r="C42" s="10">
        <f t="shared" si="1"/>
        <v>0.67799999999999994</v>
      </c>
      <c r="D42" s="10">
        <f t="shared" si="4"/>
        <v>1.08</v>
      </c>
      <c r="E42" s="10">
        <v>0</v>
      </c>
      <c r="F42" s="10">
        <v>0</v>
      </c>
      <c r="G42" s="10">
        <f t="shared" si="5"/>
        <v>19.37</v>
      </c>
      <c r="H42" s="10">
        <f t="shared" si="6"/>
        <v>30.264000000000003</v>
      </c>
      <c r="I42" s="10">
        <f t="shared" si="7"/>
        <v>24.784000000000002</v>
      </c>
      <c r="J42" s="10">
        <v>22.496000000000002</v>
      </c>
      <c r="K42" s="10"/>
      <c r="L42" s="10">
        <f t="shared" si="2"/>
        <v>99.802000000000021</v>
      </c>
      <c r="M42" s="10">
        <v>9</v>
      </c>
      <c r="N42" s="10">
        <f t="shared" si="3"/>
        <v>108.80200000000002</v>
      </c>
    </row>
    <row r="43" spans="1:14" ht="15.6" x14ac:dyDescent="0.3">
      <c r="A43" s="10">
        <v>11</v>
      </c>
      <c r="B43" s="10">
        <v>0.69</v>
      </c>
      <c r="C43" s="10">
        <f t="shared" si="1"/>
        <v>0.41399999999999998</v>
      </c>
      <c r="D43" s="10">
        <f t="shared" si="4"/>
        <v>0.67799999999999994</v>
      </c>
      <c r="E43" s="10">
        <v>0</v>
      </c>
      <c r="F43" s="10">
        <v>0</v>
      </c>
      <c r="G43" s="10">
        <f t="shared" si="5"/>
        <v>12.401999999999999</v>
      </c>
      <c r="H43" s="10">
        <f t="shared" si="6"/>
        <v>19.37</v>
      </c>
      <c r="I43" s="10">
        <f t="shared" si="7"/>
        <v>18.624000000000002</v>
      </c>
      <c r="J43" s="10">
        <v>24.784000000000002</v>
      </c>
      <c r="K43" s="10"/>
      <c r="L43" s="10">
        <f t="shared" si="2"/>
        <v>76.962000000000003</v>
      </c>
      <c r="M43" s="10">
        <v>9</v>
      </c>
      <c r="N43" s="10">
        <f t="shared" si="3"/>
        <v>85.962000000000003</v>
      </c>
    </row>
    <row r="44" spans="1:14" ht="15.6" x14ac:dyDescent="0.3">
      <c r="A44" s="10">
        <v>12</v>
      </c>
      <c r="B44" s="10">
        <v>0.45</v>
      </c>
      <c r="C44" s="10">
        <f t="shared" si="1"/>
        <v>0.27</v>
      </c>
      <c r="D44" s="10">
        <f t="shared" si="4"/>
        <v>0.41399999999999998</v>
      </c>
      <c r="E44" s="10">
        <v>0</v>
      </c>
      <c r="F44" s="10">
        <v>0</v>
      </c>
      <c r="G44" s="10">
        <f t="shared" si="5"/>
        <v>7.6180000000000003</v>
      </c>
      <c r="H44" s="10">
        <f t="shared" si="6"/>
        <v>12.401999999999999</v>
      </c>
      <c r="I44" s="10">
        <f t="shared" si="7"/>
        <v>11.920000000000002</v>
      </c>
      <c r="J44" s="10">
        <v>18.624000000000002</v>
      </c>
      <c r="K44" s="10"/>
      <c r="L44" s="10">
        <f t="shared" si="2"/>
        <v>51.698</v>
      </c>
      <c r="M44" s="10">
        <v>9</v>
      </c>
      <c r="N44" s="10">
        <f t="shared" si="3"/>
        <v>60.698</v>
      </c>
    </row>
    <row r="45" spans="1:14" ht="15.6" x14ac:dyDescent="0.3">
      <c r="A45" s="10">
        <v>13</v>
      </c>
      <c r="B45" s="10">
        <v>0.18</v>
      </c>
      <c r="C45" s="10">
        <f t="shared" si="1"/>
        <v>0.108</v>
      </c>
      <c r="D45" s="10">
        <f t="shared" si="4"/>
        <v>0.27</v>
      </c>
      <c r="E45" s="10">
        <v>0</v>
      </c>
      <c r="F45" s="10">
        <v>0</v>
      </c>
      <c r="G45" s="10">
        <f t="shared" si="5"/>
        <v>4.6800000000000006</v>
      </c>
      <c r="H45" s="10">
        <f t="shared" si="6"/>
        <v>7.6180000000000003</v>
      </c>
      <c r="I45" s="10">
        <f t="shared" si="7"/>
        <v>7.6319999999999997</v>
      </c>
      <c r="J45" s="10">
        <v>11.920000000000002</v>
      </c>
      <c r="K45" s="10"/>
      <c r="L45" s="10">
        <f t="shared" si="2"/>
        <v>32.408000000000001</v>
      </c>
      <c r="M45" s="10">
        <v>9</v>
      </c>
      <c r="N45" s="10">
        <f t="shared" si="3"/>
        <v>41.408000000000001</v>
      </c>
    </row>
    <row r="46" spans="1:14" ht="15.6" x14ac:dyDescent="0.3">
      <c r="A46" s="10">
        <v>14</v>
      </c>
      <c r="B46" s="10">
        <v>0</v>
      </c>
      <c r="C46" s="10">
        <f t="shared" si="1"/>
        <v>0</v>
      </c>
      <c r="D46" s="10">
        <f t="shared" si="4"/>
        <v>0.108</v>
      </c>
      <c r="E46" s="10">
        <v>0</v>
      </c>
      <c r="F46" s="10">
        <v>0</v>
      </c>
      <c r="G46" s="10">
        <f t="shared" si="5"/>
        <v>2.9379999999999997</v>
      </c>
      <c r="H46" s="10">
        <f t="shared" si="6"/>
        <v>4.6800000000000006</v>
      </c>
      <c r="I46" s="10">
        <f t="shared" si="7"/>
        <v>4.6880000000000006</v>
      </c>
      <c r="J46" s="10">
        <v>7.6319999999999997</v>
      </c>
      <c r="K46" s="10"/>
      <c r="L46" s="10">
        <f t="shared" si="2"/>
        <v>20.045999999999999</v>
      </c>
      <c r="M46" s="10">
        <v>9</v>
      </c>
      <c r="N46" s="10">
        <f t="shared" si="3"/>
        <v>29.045999999999999</v>
      </c>
    </row>
    <row r="47" spans="1:14" ht="15.6" x14ac:dyDescent="0.3">
      <c r="A47" s="10">
        <v>15</v>
      </c>
      <c r="B47" s="10"/>
      <c r="C47" s="10"/>
      <c r="D47" s="10">
        <f t="shared" si="4"/>
        <v>0</v>
      </c>
      <c r="E47" s="10">
        <v>0</v>
      </c>
      <c r="F47" s="10">
        <v>0</v>
      </c>
      <c r="G47" s="10">
        <f t="shared" si="5"/>
        <v>1.7939999999999998</v>
      </c>
      <c r="H47" s="10">
        <f t="shared" si="6"/>
        <v>2.9379999999999997</v>
      </c>
      <c r="I47" s="10">
        <f t="shared" si="7"/>
        <v>2.8800000000000003</v>
      </c>
      <c r="J47" s="10">
        <v>4.6880000000000006</v>
      </c>
      <c r="K47" s="10"/>
      <c r="L47" s="10">
        <f t="shared" si="2"/>
        <v>12.3</v>
      </c>
      <c r="M47" s="10">
        <v>9</v>
      </c>
      <c r="N47" s="10">
        <f t="shared" si="3"/>
        <v>21.3</v>
      </c>
    </row>
    <row r="48" spans="1:14" ht="15.6" x14ac:dyDescent="0.3">
      <c r="A48" s="10">
        <v>16</v>
      </c>
      <c r="B48" s="10"/>
      <c r="C48" s="10"/>
      <c r="D48" s="10"/>
      <c r="E48" s="10">
        <v>0</v>
      </c>
      <c r="F48" s="10">
        <v>0</v>
      </c>
      <c r="G48" s="10">
        <f t="shared" si="5"/>
        <v>1.1700000000000002</v>
      </c>
      <c r="H48" s="10">
        <f t="shared" si="6"/>
        <v>1.7939999999999998</v>
      </c>
      <c r="I48" s="10">
        <f t="shared" si="7"/>
        <v>1.8079999999999998</v>
      </c>
      <c r="J48" s="10">
        <v>2.8800000000000003</v>
      </c>
      <c r="K48" s="10"/>
      <c r="L48" s="10">
        <f t="shared" si="2"/>
        <v>7.652000000000001</v>
      </c>
      <c r="M48" s="10">
        <v>9</v>
      </c>
      <c r="N48" s="10">
        <f t="shared" si="3"/>
        <v>16.652000000000001</v>
      </c>
    </row>
    <row r="49" spans="1:14" ht="15.6" x14ac:dyDescent="0.3">
      <c r="A49" s="10">
        <v>17</v>
      </c>
      <c r="B49" s="10"/>
      <c r="C49" s="10"/>
      <c r="D49" s="10"/>
      <c r="E49" s="10"/>
      <c r="F49" s="10">
        <v>0</v>
      </c>
      <c r="G49" s="10">
        <f t="shared" si="5"/>
        <v>0.46799999999999997</v>
      </c>
      <c r="H49" s="10">
        <f t="shared" si="6"/>
        <v>1.1700000000000002</v>
      </c>
      <c r="I49" s="10">
        <f t="shared" si="7"/>
        <v>1.1039999999999999</v>
      </c>
      <c r="J49" s="10">
        <v>1.8079999999999998</v>
      </c>
      <c r="K49" s="10"/>
      <c r="L49" s="10">
        <f t="shared" si="2"/>
        <v>4.55</v>
      </c>
      <c r="M49" s="10">
        <v>9</v>
      </c>
      <c r="N49" s="10">
        <f t="shared" si="3"/>
        <v>13.55</v>
      </c>
    </row>
    <row r="50" spans="1:14" ht="15.6" x14ac:dyDescent="0.3">
      <c r="A50" s="10">
        <v>18</v>
      </c>
      <c r="B50" s="10"/>
      <c r="C50" s="10"/>
      <c r="D50" s="10"/>
      <c r="E50" s="10"/>
      <c r="F50" s="10"/>
      <c r="G50" s="10">
        <f>2.6*B46</f>
        <v>0</v>
      </c>
      <c r="H50" s="10">
        <f t="shared" si="6"/>
        <v>0.46799999999999997</v>
      </c>
      <c r="I50" s="10">
        <f t="shared" si="7"/>
        <v>0.72000000000000008</v>
      </c>
      <c r="J50" s="10">
        <v>1.1039999999999999</v>
      </c>
      <c r="K50" s="10"/>
      <c r="L50" s="10">
        <f t="shared" si="2"/>
        <v>2.2919999999999998</v>
      </c>
      <c r="M50" s="10">
        <v>9</v>
      </c>
      <c r="N50" s="10">
        <f t="shared" si="3"/>
        <v>11.292</v>
      </c>
    </row>
    <row r="51" spans="1:14" ht="15.6" x14ac:dyDescent="0.3">
      <c r="A51" s="10">
        <v>19</v>
      </c>
      <c r="B51" s="10"/>
      <c r="C51" s="10"/>
      <c r="D51" s="10"/>
      <c r="E51" s="10"/>
      <c r="F51" s="10"/>
      <c r="G51" s="10"/>
      <c r="H51" s="10">
        <f t="shared" si="6"/>
        <v>0</v>
      </c>
      <c r="I51" s="10">
        <f t="shared" si="7"/>
        <v>0.28799999999999998</v>
      </c>
      <c r="J51" s="10">
        <v>0.72000000000000008</v>
      </c>
      <c r="K51" s="10"/>
      <c r="L51" s="10">
        <f t="shared" si="2"/>
        <v>1.008</v>
      </c>
      <c r="M51" s="10">
        <v>9</v>
      </c>
      <c r="N51" s="10">
        <f t="shared" si="3"/>
        <v>10.007999999999999</v>
      </c>
    </row>
    <row r="52" spans="1:14" ht="15.6" x14ac:dyDescent="0.3">
      <c r="A52" s="10">
        <v>20</v>
      </c>
      <c r="B52" s="10"/>
      <c r="C52" s="10"/>
      <c r="D52" s="10"/>
      <c r="E52" s="10"/>
      <c r="F52" s="10"/>
      <c r="G52" s="10"/>
      <c r="H52" s="10"/>
      <c r="I52" s="10">
        <f>1.6*B46</f>
        <v>0</v>
      </c>
      <c r="J52" s="10">
        <v>0.28799999999999998</v>
      </c>
      <c r="K52" s="10"/>
      <c r="L52" s="10">
        <f t="shared" si="2"/>
        <v>0.28799999999999998</v>
      </c>
      <c r="M52" s="10">
        <v>9</v>
      </c>
      <c r="N52" s="10">
        <f t="shared" si="3"/>
        <v>9.2880000000000003</v>
      </c>
    </row>
    <row r="53" spans="1:14" ht="15.6" x14ac:dyDescent="0.3">
      <c r="A53" s="10">
        <v>21</v>
      </c>
      <c r="B53" s="10"/>
      <c r="C53" s="10"/>
      <c r="D53" s="10"/>
      <c r="E53" s="10"/>
      <c r="F53" s="10"/>
      <c r="G53" s="10"/>
      <c r="H53" s="10"/>
      <c r="I53" s="10"/>
      <c r="J53" s="10">
        <v>0</v>
      </c>
      <c r="K53" s="10"/>
      <c r="L53" s="10">
        <f t="shared" si="2"/>
        <v>0</v>
      </c>
      <c r="M53" s="10">
        <v>9</v>
      </c>
      <c r="N53" s="10">
        <f t="shared" si="3"/>
        <v>9</v>
      </c>
    </row>
    <row r="54" spans="1:14" x14ac:dyDescent="0.3">
      <c r="A54">
        <v>22</v>
      </c>
    </row>
    <row r="93" spans="1:1" x14ac:dyDescent="0.3">
      <c r="A93">
        <v>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Φύλλο3</vt:lpstr>
      <vt:lpstr>ταξη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χ</cp:lastModifiedBy>
  <dcterms:created xsi:type="dcterms:W3CDTF">2014-12-02T22:37:27Z</dcterms:created>
  <dcterms:modified xsi:type="dcterms:W3CDTF">2021-12-05T13:49:57Z</dcterms:modified>
</cp:coreProperties>
</file>