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 Spiliotis\Documents\"/>
    </mc:Choice>
  </mc:AlternateContent>
  <xr:revisionPtr revIDLastSave="0" documentId="8_{7B0C20BE-8119-4893-A7A4-FF44EA338C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Φύλλο1" sheetId="1" r:id="rId1"/>
    <sheet name="Φύλλο2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19" i="2"/>
  <c r="G19" i="2"/>
  <c r="H19" i="2"/>
  <c r="H34" i="2" s="1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G18" i="2"/>
  <c r="G36" i="2" s="1"/>
  <c r="H18" i="2"/>
  <c r="H36" i="2" s="1"/>
  <c r="I18" i="2"/>
  <c r="I36" i="2" s="1"/>
  <c r="J18" i="2"/>
  <c r="J36" i="2" s="1"/>
  <c r="K18" i="2"/>
  <c r="K36" i="2" s="1"/>
  <c r="L18" i="2"/>
  <c r="L36" i="2" s="1"/>
  <c r="M18" i="2"/>
  <c r="M36" i="2" s="1"/>
  <c r="N18" i="2"/>
  <c r="N36" i="2" s="1"/>
  <c r="O18" i="2"/>
  <c r="O36" i="2" s="1"/>
  <c r="P18" i="2"/>
  <c r="P36" i="2" s="1"/>
  <c r="Q18" i="2"/>
  <c r="Q36" i="2" s="1"/>
  <c r="R18" i="2"/>
  <c r="R36" i="2" s="1"/>
  <c r="S18" i="2"/>
  <c r="S36" i="2" s="1"/>
  <c r="T18" i="2"/>
  <c r="T36" i="2" s="1"/>
  <c r="U18" i="2"/>
  <c r="U36" i="2" s="1"/>
  <c r="V18" i="2"/>
  <c r="V36" i="2" s="1"/>
  <c r="W18" i="2"/>
  <c r="W36" i="2" s="1"/>
  <c r="X18" i="2"/>
  <c r="X36" i="2" s="1"/>
  <c r="Y18" i="2"/>
  <c r="Y36" i="2" s="1"/>
  <c r="F18" i="2"/>
  <c r="F36" i="2" s="1"/>
  <c r="X18" i="1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F15" i="2"/>
  <c r="K35" i="2" l="1"/>
  <c r="Y35" i="2"/>
  <c r="I34" i="2"/>
  <c r="G34" i="2"/>
  <c r="S35" i="2"/>
  <c r="U35" i="2"/>
  <c r="M35" i="2"/>
  <c r="R35" i="2"/>
  <c r="T34" i="2"/>
  <c r="L34" i="2"/>
  <c r="S34" i="2"/>
  <c r="K34" i="2"/>
  <c r="R34" i="2"/>
  <c r="J35" i="2"/>
  <c r="Q35" i="2"/>
  <c r="I35" i="2"/>
  <c r="X35" i="2"/>
  <c r="P35" i="2"/>
  <c r="H35" i="2"/>
  <c r="W35" i="2"/>
  <c r="O35" i="2"/>
  <c r="G35" i="2"/>
  <c r="V35" i="2"/>
  <c r="N35" i="2"/>
  <c r="U34" i="2"/>
  <c r="M34" i="2"/>
  <c r="F35" i="2"/>
  <c r="V34" i="2"/>
  <c r="N34" i="2"/>
  <c r="T35" i="2"/>
  <c r="L35" i="2"/>
  <c r="O34" i="2"/>
  <c r="P34" i="2"/>
  <c r="Q34" i="2"/>
  <c r="J34" i="2"/>
  <c r="F37" i="2"/>
  <c r="W34" i="2"/>
  <c r="X30" i="2"/>
  <c r="F30" i="2"/>
  <c r="G37" i="2"/>
  <c r="L30" i="2"/>
  <c r="O37" i="2"/>
  <c r="Y37" i="2"/>
  <c r="Y30" i="2"/>
  <c r="Y34" i="2"/>
  <c r="X37" i="2"/>
  <c r="X34" i="2"/>
  <c r="W30" i="2"/>
  <c r="W37" i="2"/>
  <c r="V30" i="2"/>
  <c r="V37" i="2"/>
  <c r="U37" i="2"/>
  <c r="U30" i="2"/>
  <c r="T37" i="2"/>
  <c r="T30" i="2"/>
  <c r="S37" i="2"/>
  <c r="S30" i="2"/>
  <c r="R37" i="2"/>
  <c r="R38" i="2" s="1"/>
  <c r="R30" i="2"/>
  <c r="Q37" i="2"/>
  <c r="Q38" i="2" s="1"/>
  <c r="Q30" i="2"/>
  <c r="P37" i="2"/>
  <c r="P38" i="2" s="1"/>
  <c r="P30" i="2"/>
  <c r="O30" i="2"/>
  <c r="N37" i="2"/>
  <c r="N30" i="2"/>
  <c r="M37" i="2"/>
  <c r="M30" i="2"/>
  <c r="L37" i="2"/>
  <c r="K30" i="2"/>
  <c r="K37" i="2"/>
  <c r="J30" i="2"/>
  <c r="J37" i="2"/>
  <c r="I37" i="2"/>
  <c r="I30" i="2"/>
  <c r="H30" i="2"/>
  <c r="H37" i="2"/>
  <c r="G30" i="2"/>
  <c r="T40" i="2" l="1"/>
  <c r="O40" i="2"/>
  <c r="N40" i="2"/>
  <c r="C40" i="2"/>
  <c r="Y40" i="2" s="1"/>
  <c r="AA34" i="2"/>
  <c r="D40" i="2"/>
  <c r="P40" i="2" s="1"/>
  <c r="Z36" i="2"/>
  <c r="AA36" i="2"/>
  <c r="AA37" i="2"/>
  <c r="Z37" i="2"/>
  <c r="Z34" i="2"/>
  <c r="Z35" i="2"/>
  <c r="AA35" i="2"/>
  <c r="C41" i="2"/>
  <c r="F41" i="2" s="1"/>
  <c r="D41" i="2"/>
  <c r="C43" i="2"/>
  <c r="C44" i="2" s="1"/>
  <c r="C42" i="2"/>
  <c r="D42" i="2"/>
  <c r="D43" i="2"/>
  <c r="H40" i="2" l="1"/>
  <c r="F40" i="2"/>
  <c r="K40" i="2"/>
  <c r="L40" i="2"/>
  <c r="M40" i="2"/>
  <c r="Q40" i="2"/>
  <c r="U40" i="2"/>
  <c r="X40" i="2"/>
  <c r="I40" i="2"/>
  <c r="S40" i="2"/>
  <c r="J40" i="2"/>
  <c r="G40" i="2"/>
  <c r="R40" i="2"/>
  <c r="V40" i="2"/>
  <c r="W40" i="2"/>
  <c r="W43" i="2"/>
  <c r="T43" i="2"/>
  <c r="S41" i="2"/>
  <c r="O41" i="2"/>
  <c r="L41" i="2"/>
  <c r="K41" i="2"/>
  <c r="Y41" i="2"/>
  <c r="W41" i="2"/>
  <c r="R41" i="2"/>
  <c r="V41" i="2"/>
  <c r="H41" i="2"/>
  <c r="J41" i="2"/>
  <c r="N41" i="2"/>
  <c r="Q41" i="2"/>
  <c r="U41" i="2"/>
  <c r="X41" i="2"/>
  <c r="M41" i="2"/>
  <c r="P41" i="2"/>
  <c r="T41" i="2"/>
  <c r="G41" i="2"/>
  <c r="I41" i="2"/>
  <c r="R42" i="2"/>
  <c r="G43" i="2"/>
  <c r="H43" i="2"/>
  <c r="S43" i="2"/>
  <c r="X43" i="2"/>
  <c r="K42" i="2"/>
  <c r="N42" i="2"/>
  <c r="F43" i="2"/>
  <c r="L43" i="2"/>
  <c r="J42" i="2"/>
  <c r="Y43" i="2"/>
  <c r="K43" i="2"/>
  <c r="M43" i="2"/>
  <c r="L42" i="2"/>
  <c r="V43" i="2"/>
  <c r="M42" i="2"/>
  <c r="S42" i="2"/>
  <c r="U42" i="2"/>
  <c r="G42" i="2"/>
  <c r="I42" i="2"/>
  <c r="O42" i="2"/>
  <c r="Q42" i="2"/>
  <c r="T42" i="2"/>
  <c r="X42" i="2"/>
  <c r="Y42" i="2"/>
  <c r="U43" i="2"/>
  <c r="V42" i="2"/>
  <c r="H42" i="2"/>
  <c r="F42" i="2"/>
  <c r="W42" i="2"/>
  <c r="I43" i="2"/>
  <c r="J43" i="2"/>
  <c r="N43" i="2"/>
  <c r="O43" i="2"/>
  <c r="P43" i="2"/>
  <c r="Q43" i="2"/>
  <c r="R43" i="2"/>
  <c r="P42" i="2"/>
</calcChain>
</file>

<file path=xl/sharedStrings.xml><?xml version="1.0" encoding="utf-8"?>
<sst xmlns="http://schemas.openxmlformats.org/spreadsheetml/2006/main" count="247" uniqueCount="95">
  <si>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</si>
  <si>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</si>
  <si>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</si>
  <si>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</si>
  <si>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</si>
  <si>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</si>
  <si>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</si>
  <si>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</si>
  <si>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</si>
  <si>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</si>
  <si>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</si>
  <si>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</si>
  <si>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</si>
  <si>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Month / Q</t>
  </si>
  <si>
    <t>Year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</si>
  <si>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</si>
  <si>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</si>
  <si>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</si>
  <si>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</si>
  <si>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</si>
  <si>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</si>
  <si>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</si>
  <si>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</si>
  <si>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</si>
  <si>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</si>
  <si>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</si>
  <si>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3 τρίμηνο</t>
  </si>
  <si>
    <t>4 τρίμηνο</t>
  </si>
  <si>
    <t>2 τρίμηνο</t>
  </si>
  <si>
    <t>1 τρίμηνο</t>
  </si>
  <si>
    <t>Hydrological Year</t>
  </si>
  <si>
    <r>
      <t>total V (m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  <charset val="161"/>
      </rPr>
      <t>)</t>
    </r>
  </si>
  <si>
    <r>
      <t>total Q (m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  <charset val="161"/>
      </rPr>
      <t>/s)</t>
    </r>
  </si>
  <si>
    <r>
      <t>Αθροιστικοί όγκοι V (m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  <charset val="161"/>
      </rPr>
      <t>)</t>
    </r>
  </si>
  <si>
    <t>Oct-Dec</t>
  </si>
  <si>
    <t>Oct-Mar</t>
  </si>
  <si>
    <t>Oct-Jun</t>
  </si>
  <si>
    <t>Oct-Sep</t>
  </si>
  <si>
    <t>3μηνο</t>
  </si>
  <si>
    <t>6μηνο</t>
  </si>
  <si>
    <t>9μηνο</t>
  </si>
  <si>
    <t>12μηνο</t>
  </si>
  <si>
    <t>1st reference period</t>
  </si>
  <si>
    <t>2nd reference period</t>
  </si>
  <si>
    <t>3rd reference period</t>
  </si>
  <si>
    <t>4rth reference period</t>
  </si>
  <si>
    <t>ΜΕΣΕΣ ΜΗΝΙΑΙΕΣ ΠΑΡΟΧΕΣ ΠΟΤΑΜΟΥ ΕΒΡΟΥ ΣΤΗ ΘΕΣΗ ΠΥΘΙΟ</t>
  </si>
  <si>
    <t>Days</t>
  </si>
  <si>
    <t>mean value</t>
  </si>
  <si>
    <t>standar deviation</t>
  </si>
  <si>
    <r>
      <t>SDI</t>
    </r>
    <r>
      <rPr>
        <vertAlign val="subscript"/>
        <sz val="10"/>
        <rFont val="Arial"/>
        <family val="2"/>
        <charset val="161"/>
      </rPr>
      <t>3</t>
    </r>
  </si>
  <si>
    <r>
      <t>SDI</t>
    </r>
    <r>
      <rPr>
        <vertAlign val="subscript"/>
        <sz val="10"/>
        <rFont val="Arial"/>
        <family val="2"/>
        <charset val="161"/>
      </rPr>
      <t>6</t>
    </r>
  </si>
  <si>
    <r>
      <t>SDI</t>
    </r>
    <r>
      <rPr>
        <vertAlign val="subscript"/>
        <sz val="10"/>
        <rFont val="Arial"/>
        <family val="2"/>
        <charset val="161"/>
      </rPr>
      <t>9</t>
    </r>
  </si>
  <si>
    <r>
      <t>SDI</t>
    </r>
    <r>
      <rPr>
        <vertAlign val="subscript"/>
        <sz val="10"/>
        <rFont val="Arial"/>
        <family val="2"/>
        <charset val="161"/>
      </rPr>
      <t>12</t>
    </r>
  </si>
  <si>
    <t>Ήπια ξηρασία</t>
  </si>
  <si>
    <t>Χωρίς ξηρασία</t>
  </si>
  <si>
    <t>Μέτρια ξηρασία</t>
  </si>
  <si>
    <t>ΑΣΚΗΣΗ ΣΤΗΝ ΥΔΡΟΛΟΓΙΚΗ ΞΗΡΑΣΙΑ: ΚΑΤΑΤΑΞΗ ΤΗΣ ΥΔΡΟΛΟΓΙΚΗΣ ΞΗΡΑΣΙΑΣ  ΜΕ ΤΗ ΧΡΗΣΗ ΤΟΥ ΑΛΓΕΒΡΙΚΟΥ ΔΕΙΚΤΗ ΥΔΡΟΛΟΓΙΚΗΣ ΞΗΡΑΣΙΑΣ SDI, ΓΙΑ ΟΡΙΣΜΕΝΕΣ ΠΕΡΙΟΔΟΥΣ ΑΝΑΦΟΡΑΣ ΕΝΤΟΣ ΤΟΥ ΥΔΡΟΛΟΓΙΚΟΥ ΕΤΟΥΣ</t>
  </si>
  <si>
    <t>Η υδρολογική ξηρασία χαρακτηρίζει μια περίοδο υδρολογικού ελλείματος ενός συστήματος.</t>
  </si>
  <si>
    <t>Τα υδατορέματα μπορουν να θεωρηθούν ότι αντιπροσωπεύουν τις υδατικές συνθήκες ενός συστήματος, σε επίπεδο λεκάνης απορροής,</t>
  </si>
  <si>
    <t xml:space="preserve">καθώς την αποστραγγίζουν. Για το λόγο αυτό οι "καλές" μετρήσεις παροχής του υδατορέματος σε αντιπροσωπευτική θέση </t>
  </si>
  <si>
    <t>χρησιμοποιούνται συχνά  για την εκτίμηση της έντασης της υδρολογικής ξηρασίας. Η εκτίμηση της έντασης γίνεται συνήθως με τη χρήση δεικτών υδρολογικής ξηρασίας.</t>
  </si>
  <si>
    <t>1) Να υπολογιστούν οι αθροιστικοί όγκοι απορροής για το κάθε υδρολογικό έτος iγια κάθε περίοδο αναφοράς εντός του υδρολογικού έτους.</t>
  </si>
  <si>
    <t>3) Σύμφωνα με τις κατηγορίες που έχουν θεσπιστεί (πίν. 13.4) να γίνει η κατάταξη της υδρολογικής ξηρασίας για κάθε υδρολογικό έτος και για κάθε περίοδο αναφοράς</t>
  </si>
  <si>
    <t xml:space="preserve">Σε αυτήν την άσκηση θα χρησιμοποιηθεί ο υδρολογικός δείκτης SDI (Nalbantis and Tsakiris, 2009), ο οποίος αποτελεί έναν απλό αλγεβρικό με μεγάλη διεθνώς απήχηση δείκτη. </t>
  </si>
  <si>
    <t>Παρακάτω δίδεται η χρονοσειρά με τις μέσες μηνιαίες παροχές του ποταμού Έβρου, που ελήφθησαν στη γέφυρα του Πυθείου στο Διδυμότειχο του νομού Έβρου (Αγγελίδη).</t>
  </si>
  <si>
    <t>2) Με βάση τους υπολογισμένους αθροιστικούς όγκους, να προσδιοριστεί ο υδρολογικός δείκτης SDI για κάθε υδρολογικό έτος i και για κάθε περίοδο αναφοράς k.</t>
  </si>
  <si>
    <t>,</t>
  </si>
  <si>
    <t>ο μέσος όρος και η τυπική απόκλιση για κάθε περίοδο αναφοράς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</si>
  <si>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όπου 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</si>
  <si>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Να σημειωθεί ότι το υδρολογικό έτος δεν ταυτίζεται με το ημερολογιακό. Υδρολογικό έτος :Οκτώβριος-&gt;1ος μήνας , Σεπτέμβριος -&gt; 12ος μήνας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</si>
  <si>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k=1 (Οκτώβριος-Δεκέμβριος), k=2 (Οκτώβριος-Μάρτιος), k=3 (Οκτώβριος-Ιούνιος), k=4 (Οκτώβριος-Σεπτέμβριος)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</si>
  <si>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στις περιπτώσεις που διακόπτεται η χρονοσειρά λόγω έλλειψης δεδομένων, να παραλειφθούν τα συγκεκριμένα υδρολογικά έτη </t>
    </r>
  </si>
  <si>
    <r>
      <t>m</t>
    </r>
    <r>
      <rPr>
        <vertAlign val="superscript"/>
        <sz val="14"/>
        <color theme="1"/>
        <rFont val="Calibri"/>
        <family val="2"/>
        <charset val="161"/>
        <scheme val="minor"/>
      </rPr>
      <t>3</t>
    </r>
    <r>
      <rPr>
        <sz val="14"/>
        <color theme="1"/>
        <rFont val="Calibri"/>
        <family val="2"/>
        <charset val="161"/>
        <scheme val="minor"/>
      </rPr>
      <t>/s</t>
    </r>
  </si>
  <si>
    <t>1985-1986</t>
  </si>
  <si>
    <t>86-1987</t>
  </si>
  <si>
    <t>87-1988</t>
  </si>
  <si>
    <t>88-1989</t>
  </si>
  <si>
    <t>89-1990</t>
  </si>
  <si>
    <t>90-1991</t>
  </si>
  <si>
    <t>91-1992</t>
  </si>
  <si>
    <t>92-1993</t>
  </si>
  <si>
    <t>93-1994</t>
  </si>
  <si>
    <t>94-1995</t>
  </si>
  <si>
    <t>95-1996</t>
  </si>
  <si>
    <t>97-1998</t>
  </si>
  <si>
    <t>98-1999</t>
  </si>
  <si>
    <t>99-2000</t>
  </si>
  <si>
    <t>2000-2001</t>
  </si>
  <si>
    <t>2001-2002</t>
  </si>
  <si>
    <t>2003-2004</t>
  </si>
  <si>
    <t>2004-2005</t>
  </si>
  <si>
    <t>2005-2006</t>
  </si>
  <si>
    <t>2006-2007</t>
  </si>
  <si>
    <t>αθροιστική μηνιαία παροχή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</si>
</sst>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vertAlign val="subscript"/>
      <sz val="10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b/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vertAlign val="superscript"/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F2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EC9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0">
    <xf numFmtId="0" fontId="0" fillId="0" borderId="0" xfId="0"/>
    <xf numFmtId="0" fontId="3" fillId="2" borderId="1" xfId="2" applyFill="1" applyBorder="1" applyAlignment="1">
      <alignment horizontal="center" vertical="center"/>
    </xf>
    <xf numFmtId="0" fontId="3" fillId="3" borderId="1" xfId="2" applyFill="1" applyBorder="1" applyAlignment="1">
      <alignment horizontal="center" vertical="center"/>
    </xf>
    <xf numFmtId="0" fontId="3" fillId="3" borderId="0" xfId="2" applyFill="1" applyAlignment="1">
      <alignment horizontal="right"/>
    </xf>
    <xf numFmtId="0" fontId="3" fillId="4" borderId="0" xfId="2" applyFill="1" applyAlignment="1">
      <alignment horizontal="right"/>
    </xf>
    <xf numFmtId="0" fontId="3" fillId="2" borderId="0" xfId="2" applyFill="1" applyAlignment="1">
      <alignment horizontal="right"/>
    </xf>
    <xf numFmtId="0" fontId="3" fillId="7" borderId="1" xfId="2" applyFill="1" applyBorder="1" applyAlignment="1">
      <alignment horizontal="center" vertical="center"/>
    </xf>
    <xf numFmtId="0" fontId="3" fillId="7" borderId="0" xfId="2" applyFill="1" applyAlignment="1">
      <alignment horizontal="right"/>
    </xf>
    <xf numFmtId="0" fontId="3" fillId="0" borderId="0" xfId="2"/>
    <xf numFmtId="0" fontId="4" fillId="0" borderId="0" xfId="2" applyFont="1"/>
    <xf numFmtId="0" fontId="4" fillId="0" borderId="0" xfId="2" applyFont="1" applyAlignment="1">
      <alignment horizontal="center" vertical="center"/>
    </xf>
    <xf numFmtId="0" fontId="3" fillId="4" borderId="1" xfId="2" applyFill="1" applyBorder="1" applyAlignment="1">
      <alignment horizontal="center" vertical="center"/>
    </xf>
    <xf numFmtId="0" fontId="3" fillId="4" borderId="0" xfId="2" applyFill="1"/>
    <xf numFmtId="0" fontId="4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1" fontId="3" fillId="3" borderId="3" xfId="2" applyNumberForma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0" fillId="4" borderId="0" xfId="0" applyNumberFormat="1" applyFill="1"/>
    <xf numFmtId="0" fontId="4" fillId="4" borderId="0" xfId="2" applyFont="1" applyFill="1" applyAlignment="1">
      <alignment horizontal="center" vertical="center"/>
    </xf>
    <xf numFmtId="1" fontId="3" fillId="4" borderId="3" xfId="2" applyNumberFormat="1" applyFill="1" applyBorder="1" applyAlignment="1">
      <alignment horizontal="center" vertical="center"/>
    </xf>
    <xf numFmtId="1" fontId="3" fillId="4" borderId="2" xfId="2" applyNumberFormat="1" applyFill="1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1" fontId="3" fillId="2" borderId="3" xfId="2" applyNumberFormat="1" applyFill="1" applyBorder="1" applyAlignment="1">
      <alignment horizontal="center" vertical="center"/>
    </xf>
    <xf numFmtId="1" fontId="3" fillId="2" borderId="2" xfId="2" applyNumberFormat="1" applyFill="1" applyBorder="1" applyAlignment="1">
      <alignment vertical="center"/>
    </xf>
    <xf numFmtId="0" fontId="0" fillId="7" borderId="0" xfId="0" applyFill="1" applyAlignment="1">
      <alignment horizontal="center" vertical="center" wrapText="1"/>
    </xf>
    <xf numFmtId="0" fontId="4" fillId="7" borderId="0" xfId="2" applyFont="1" applyFill="1" applyAlignment="1">
      <alignment horizontal="center" vertical="center"/>
    </xf>
    <xf numFmtId="1" fontId="3" fillId="7" borderId="3" xfId="2" applyNumberFormat="1" applyFill="1" applyBorder="1" applyAlignment="1">
      <alignment horizontal="center" vertical="center"/>
    </xf>
    <xf numFmtId="1" fontId="3" fillId="7" borderId="2" xfId="2" applyNumberFormat="1" applyFill="1" applyBorder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" fontId="0" fillId="3" borderId="0" xfId="0" applyNumberFormat="1" applyFill="1"/>
    <xf numFmtId="1" fontId="0" fillId="2" borderId="0" xfId="0" applyNumberFormat="1" applyFill="1"/>
    <xf numFmtId="1" fontId="0" fillId="7" borderId="0" xfId="0" applyNumberFormat="1" applyFill="1"/>
    <xf numFmtId="165" fontId="0" fillId="0" borderId="0" xfId="0" applyNumberFormat="1"/>
    <xf numFmtId="0" fontId="0" fillId="8" borderId="8" xfId="0" applyFill="1" applyBorder="1"/>
    <xf numFmtId="0" fontId="0" fillId="5" borderId="8" xfId="0" applyFill="1" applyBorder="1"/>
    <xf numFmtId="0" fontId="0" fillId="8" borderId="9" xfId="0" applyFill="1" applyBorder="1"/>
    <xf numFmtId="0" fontId="0" fillId="6" borderId="9" xfId="0" applyFill="1" applyBorder="1"/>
    <xf numFmtId="0" fontId="0" fillId="5" borderId="9" xfId="0" applyFill="1" applyBorder="1"/>
    <xf numFmtId="0" fontId="4" fillId="0" borderId="7" xfId="2" applyFont="1" applyBorder="1" applyAlignment="1">
      <alignment horizontal="center" vertical="center"/>
    </xf>
    <xf numFmtId="0" fontId="4" fillId="0" borderId="0" xfId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2" applyFont="1" applyBorder="1" applyAlignment="1">
      <alignment vertical="top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1" fillId="0" borderId="1" xfId="0" applyFont="1" applyBorder="1"/>
    <xf numFmtId="0" fontId="13" fillId="0" borderId="0" xfId="2" applyFont="1"/>
    <xf numFmtId="0" fontId="12" fillId="0" borderId="0" xfId="1" applyFont="1"/>
    <xf numFmtId="164" fontId="12" fillId="0" borderId="0" xfId="1" applyNumberFormat="1" applyFont="1"/>
    <xf numFmtId="164" fontId="12" fillId="0" borderId="0" xfId="1" applyNumberFormat="1" applyFont="1" applyAlignment="1">
      <alignment horizontal="right"/>
    </xf>
    <xf numFmtId="1" fontId="2" fillId="4" borderId="2" xfId="2" applyNumberFormat="1" applyFont="1" applyFill="1" applyBorder="1" applyAlignment="1">
      <alignment vertical="center"/>
    </xf>
    <xf numFmtId="1" fontId="2" fillId="3" borderId="2" xfId="2" applyNumberFormat="1" applyFont="1" applyFill="1" applyBorder="1" applyAlignment="1">
      <alignment vertical="center"/>
    </xf>
    <xf numFmtId="1" fontId="0" fillId="0" borderId="0" xfId="0" applyNumberFormat="1"/>
    <xf numFmtId="164" fontId="15" fillId="9" borderId="0" xfId="1" applyNumberFormat="1" applyFont="1" applyFill="1"/>
    <xf numFmtId="164" fontId="12" fillId="9" borderId="0" xfId="1" applyNumberFormat="1" applyFont="1" applyFill="1"/>
    <xf numFmtId="0" fontId="2" fillId="0" borderId="0" xfId="2" applyFont="1"/>
    <xf numFmtId="0" fontId="3" fillId="10" borderId="0" xfId="2" applyFill="1"/>
    <xf numFmtId="0" fontId="3" fillId="11" borderId="0" xfId="2" applyFill="1"/>
    <xf numFmtId="0" fontId="3" fillId="12" borderId="0" xfId="2" applyFill="1"/>
    <xf numFmtId="0" fontId="3" fillId="13" borderId="0" xfId="2" applyFill="1"/>
    <xf numFmtId="0" fontId="3" fillId="2" borderId="3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3" borderId="3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7" borderId="3" xfId="2" applyFill="1" applyBorder="1" applyAlignment="1">
      <alignment horizontal="center"/>
    </xf>
    <xf numFmtId="0" fontId="3" fillId="7" borderId="2" xfId="2" applyFill="1" applyBorder="1" applyAlignment="1">
      <alignment horizontal="center"/>
    </xf>
    <xf numFmtId="0" fontId="3" fillId="7" borderId="4" xfId="2" applyFill="1" applyBorder="1" applyAlignment="1">
      <alignment horizontal="center"/>
    </xf>
    <xf numFmtId="0" fontId="3" fillId="4" borderId="3" xfId="2" applyFill="1" applyBorder="1" applyAlignment="1">
      <alignment horizontal="center"/>
    </xf>
    <xf numFmtId="0" fontId="3" fillId="4" borderId="2" xfId="2" applyFill="1" applyBorder="1" applyAlignment="1">
      <alignment horizontal="center"/>
    </xf>
    <xf numFmtId="0" fontId="3" fillId="4" borderId="4" xfId="2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Κανονικό" xfId="0" builtinId="0"/>
    <cellStyle name="Κανονικό 2" xfId="2" xr:uid="{00000000-0005-0000-0000-000001000000}"/>
    <cellStyle name="Κανονικό 3" xfId="1" xr:uid="{00000000-0005-0000-0000-000002000000}"/>
  </cellStyles>
  <dxfs count="0"/>
  <tableStyles count="0" defaultTableStyle="TableStyleMedium9" defaultPivotStyle="PivotStyleLight16"/>
  <colors>
    <mruColors>
      <color rgb="FFE1EC9E"/>
      <color rgb="FFECF29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63210</xdr:colOff>
      <xdr:row>11</xdr:row>
      <xdr:rowOff>217880</xdr:rowOff>
    </xdr:from>
    <xdr:to>
      <xdr:col>20</xdr:col>
      <xdr:colOff>296884</xdr:colOff>
      <xdr:row>17</xdr:row>
      <xdr:rowOff>322569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76" t="46405" r="11477" b="5229"/>
        <a:stretch>
          <a:fillRect/>
        </a:stretch>
      </xdr:blipFill>
      <xdr:spPr bwMode="auto">
        <a:xfrm>
          <a:off x="8907853" y="2803237"/>
          <a:ext cx="3907602" cy="168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</xdr:colOff>
          <xdr:row>13</xdr:row>
          <xdr:rowOff>22860</xdr:rowOff>
        </xdr:from>
        <xdr:to>
          <xdr:col>2</xdr:col>
          <xdr:colOff>327660</xdr:colOff>
          <xdr:row>16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220980</xdr:colOff>
          <xdr:row>13</xdr:row>
          <xdr:rowOff>99060</xdr:rowOff>
        </xdr:from>
        <xdr:to>
          <xdr:col>6</xdr:col>
          <xdr:colOff>335280</xdr:colOff>
          <xdr:row>16</xdr:row>
          <xdr:rowOff>83820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17</xdr:row>
          <xdr:rowOff>22860</xdr:rowOff>
        </xdr:from>
        <xdr:to>
          <xdr:col>2</xdr:col>
          <xdr:colOff>403860</xdr:colOff>
          <xdr:row>18</xdr:row>
          <xdr:rowOff>30480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17</xdr:row>
          <xdr:rowOff>7620</xdr:rowOff>
        </xdr:from>
        <xdr:to>
          <xdr:col>1</xdr:col>
          <xdr:colOff>327660</xdr:colOff>
          <xdr:row>18</xdr:row>
          <xdr:rowOff>30480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168088</xdr:colOff>
      <xdr:row>51</xdr:row>
      <xdr:rowOff>44822</xdr:rowOff>
    </xdr:from>
    <xdr:to>
      <xdr:col>13</xdr:col>
      <xdr:colOff>986117</xdr:colOff>
      <xdr:row>68</xdr:row>
      <xdr:rowOff>123264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76" t="46405" r="11477" b="5229"/>
        <a:stretch>
          <a:fillRect/>
        </a:stretch>
      </xdr:blipFill>
      <xdr:spPr bwMode="auto">
        <a:xfrm>
          <a:off x="6902823" y="13200528"/>
          <a:ext cx="7866529" cy="331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topLeftCell="A7" zoomScale="70" zoomScaleNormal="70" workbookViewId="0">
      <selection activeCell="B36" sqref="B36"/>
    </sheetView>
  </sheetViews>
  <sheetFormatPr defaultRowHeight="14.4" x14ac:dyDescent="0.3"/>
  <cols>
    <col min="1" max="1" width="13.33203125" customWidth="1"/>
  </cols>
  <sheetData>
    <row r="1" spans="1:24" x14ac:dyDescent="0.3">
      <c r="A1" s="44" t="s">
        <v>57</v>
      </c>
    </row>
    <row r="3" spans="1:24" ht="18" x14ac:dyDescent="0.35">
      <c r="A3" s="48" t="s">
        <v>58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W3" s="49" t="s">
        <v>12</v>
      </c>
      <c r="X3" s="50" t="s">
        <v>47</v>
      </c>
    </row>
    <row r="4" spans="1:24" ht="18" x14ac:dyDescent="0.35">
      <c r="A4" s="48" t="s">
        <v>59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W4" s="51" t="s">
        <v>23</v>
      </c>
      <c r="X4" s="52">
        <v>31</v>
      </c>
    </row>
    <row r="5" spans="1:24" ht="18" x14ac:dyDescent="0.35">
      <c r="A5" s="48" t="s">
        <v>60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W5" s="51" t="s">
        <v>24</v>
      </c>
      <c r="X5" s="52">
        <v>30</v>
      </c>
    </row>
    <row r="6" spans="1:24" ht="18" x14ac:dyDescent="0.35">
      <c r="A6" s="48" t="s">
        <v>61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W6" s="51" t="s">
        <v>25</v>
      </c>
      <c r="X6" s="52">
        <v>31</v>
      </c>
    </row>
    <row r="7" spans="1:24" ht="18" x14ac:dyDescent="0.35">
      <c r="A7" s="48" t="s">
        <v>64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W7" s="51" t="s">
        <v>15</v>
      </c>
      <c r="X7" s="52">
        <v>31</v>
      </c>
    </row>
    <row r="8" spans="1:24" ht="18" x14ac:dyDescent="0.35">
      <c r="A8" s="48" t="s">
        <v>65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W8" s="51" t="s">
        <v>16</v>
      </c>
      <c r="X8" s="52">
        <v>28</v>
      </c>
    </row>
    <row r="9" spans="1:24" ht="18" x14ac:dyDescent="0.3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W9" s="51" t="s">
        <v>17</v>
      </c>
      <c r="X9" s="52">
        <v>31</v>
      </c>
    </row>
    <row r="10" spans="1:24" ht="18" x14ac:dyDescent="0.35">
      <c r="A10" s="48" t="s">
        <v>62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W10" s="51" t="s">
        <v>18</v>
      </c>
      <c r="X10" s="52">
        <v>30</v>
      </c>
    </row>
    <row r="11" spans="1:24" ht="18" x14ac:dyDescent="0.35">
      <c r="A11" s="48" t="s">
        <v>66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W11" s="51" t="s">
        <v>4</v>
      </c>
      <c r="X11" s="52">
        <v>31</v>
      </c>
    </row>
    <row r="12" spans="1:24" ht="18" x14ac:dyDescent="0.35">
      <c r="A12" s="48" t="s">
        <v>63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W12" s="51"/>
      <c r="X12" s="52"/>
    </row>
    <row r="13" spans="1:24" ht="18" x14ac:dyDescent="0.35">
      <c r="W13" s="51"/>
      <c r="X13" s="52"/>
    </row>
    <row r="14" spans="1:24" ht="18" x14ac:dyDescent="0.35">
      <c r="W14" s="51" t="s">
        <v>19</v>
      </c>
      <c r="X14" s="52">
        <v>30</v>
      </c>
    </row>
    <row r="15" spans="1:24" ht="18" x14ac:dyDescent="0.35">
      <c r="W15" s="51" t="s">
        <v>20</v>
      </c>
      <c r="X15" s="52">
        <v>31</v>
      </c>
    </row>
    <row r="16" spans="1:24" ht="23.4" x14ac:dyDescent="0.45">
      <c r="D16" s="46" t="s">
        <v>67</v>
      </c>
      <c r="W16" s="51" t="s">
        <v>21</v>
      </c>
      <c r="X16" s="52">
        <v>31</v>
      </c>
    </row>
    <row r="17" spans="1:24" ht="24" customHeight="1" x14ac:dyDescent="0.35">
      <c r="W17" s="51" t="s">
        <v>22</v>
      </c>
      <c r="X17" s="52">
        <v>30</v>
      </c>
    </row>
    <row r="18" spans="1:24" ht="25.8" x14ac:dyDescent="0.5">
      <c r="A18" s="45" t="s">
        <v>69</v>
      </c>
      <c r="C18" s="47" t="s">
        <v>67</v>
      </c>
      <c r="D18" s="48" t="s">
        <v>68</v>
      </c>
      <c r="E18" s="48"/>
      <c r="F18" s="48"/>
      <c r="G18" s="48"/>
      <c r="H18" s="48"/>
      <c r="I18" s="48"/>
      <c r="J18" s="48"/>
      <c r="K18" s="48"/>
      <c r="L18" s="48"/>
      <c r="M18" s="48"/>
      <c r="W18" s="48"/>
      <c r="X18" s="48">
        <f>SUM(X4:X17)</f>
        <v>365</v>
      </c>
    </row>
    <row r="19" spans="1:24" ht="25.8" x14ac:dyDescent="0.5">
      <c r="A19" s="45" t="s">
        <v>70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4" ht="25.8" x14ac:dyDescent="0.5">
      <c r="A20" s="45" t="s">
        <v>71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24" ht="25.8" x14ac:dyDescent="0.5">
      <c r="A21" s="45" t="s">
        <v>72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24" ht="25.8" x14ac:dyDescent="0.5">
      <c r="A22" s="45"/>
    </row>
    <row r="24" spans="1:24" ht="18" x14ac:dyDescent="0.35">
      <c r="A24" s="53" t="s">
        <v>46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18" x14ac:dyDescent="0.35">
      <c r="A25" s="48" t="s">
        <v>14</v>
      </c>
      <c r="B25" s="48">
        <v>1985</v>
      </c>
      <c r="C25" s="48">
        <v>1986</v>
      </c>
      <c r="D25" s="48">
        <v>1987</v>
      </c>
      <c r="E25" s="48">
        <v>1988</v>
      </c>
      <c r="F25" s="48">
        <v>1989</v>
      </c>
      <c r="G25" s="48">
        <v>1990</v>
      </c>
      <c r="H25" s="48">
        <v>1991</v>
      </c>
      <c r="I25" s="48">
        <v>1992</v>
      </c>
      <c r="J25" s="48">
        <v>1993</v>
      </c>
      <c r="K25" s="48">
        <v>1994</v>
      </c>
      <c r="L25" s="48">
        <v>1995</v>
      </c>
      <c r="M25" s="48">
        <v>1996</v>
      </c>
      <c r="N25" s="48">
        <v>1997</v>
      </c>
      <c r="O25" s="48">
        <v>1998</v>
      </c>
      <c r="P25" s="48">
        <v>1999</v>
      </c>
      <c r="Q25" s="48">
        <v>2000</v>
      </c>
      <c r="R25" s="48">
        <v>2001</v>
      </c>
      <c r="S25" s="48">
        <v>2002</v>
      </c>
      <c r="T25" s="48">
        <v>2003</v>
      </c>
      <c r="U25" s="48">
        <v>2004</v>
      </c>
      <c r="V25" s="48">
        <v>2005</v>
      </c>
      <c r="W25" s="48">
        <v>2006</v>
      </c>
      <c r="X25" s="48">
        <v>2007</v>
      </c>
    </row>
    <row r="26" spans="1:24" ht="19.8" x14ac:dyDescent="0.35">
      <c r="A26" s="48" t="s">
        <v>13</v>
      </c>
      <c r="B26" s="48" t="s">
        <v>73</v>
      </c>
      <c r="C26" s="48" t="s">
        <v>73</v>
      </c>
      <c r="D26" s="48" t="s">
        <v>73</v>
      </c>
      <c r="E26" s="48" t="s">
        <v>73</v>
      </c>
      <c r="F26" s="48" t="s">
        <v>73</v>
      </c>
      <c r="G26" s="48" t="s">
        <v>73</v>
      </c>
      <c r="H26" s="48" t="s">
        <v>73</v>
      </c>
      <c r="I26" s="48" t="s">
        <v>73</v>
      </c>
      <c r="J26" s="48" t="s">
        <v>73</v>
      </c>
      <c r="K26" s="48" t="s">
        <v>73</v>
      </c>
      <c r="L26" s="48" t="s">
        <v>73</v>
      </c>
      <c r="M26" s="48" t="s">
        <v>73</v>
      </c>
      <c r="N26" s="48" t="s">
        <v>73</v>
      </c>
      <c r="O26" s="48" t="s">
        <v>73</v>
      </c>
      <c r="P26" s="48" t="s">
        <v>73</v>
      </c>
      <c r="Q26" s="48" t="s">
        <v>73</v>
      </c>
      <c r="R26" s="48" t="s">
        <v>73</v>
      </c>
      <c r="S26" s="48" t="s">
        <v>73</v>
      </c>
      <c r="T26" s="48" t="s">
        <v>73</v>
      </c>
      <c r="U26" s="48" t="s">
        <v>73</v>
      </c>
      <c r="V26" s="48" t="s">
        <v>73</v>
      </c>
      <c r="W26" s="48" t="s">
        <v>73</v>
      </c>
      <c r="X26" s="48" t="s">
        <v>73</v>
      </c>
    </row>
    <row r="27" spans="1:24" ht="18" x14ac:dyDescent="0.35">
      <c r="A27" s="54" t="s">
        <v>0</v>
      </c>
      <c r="B27" s="55"/>
      <c r="C27" s="56">
        <v>145.30000000000001</v>
      </c>
      <c r="D27" s="56">
        <v>210.8</v>
      </c>
      <c r="E27" s="56">
        <v>193.7</v>
      </c>
      <c r="F27" s="56">
        <v>218</v>
      </c>
      <c r="G27" s="56">
        <v>235.1</v>
      </c>
      <c r="H27" s="56">
        <v>195.5</v>
      </c>
      <c r="I27" s="56">
        <v>255.7</v>
      </c>
      <c r="J27" s="56">
        <v>214.8</v>
      </c>
      <c r="K27" s="56">
        <v>144.69999999999999</v>
      </c>
      <c r="L27" s="56">
        <v>563.79999999999995</v>
      </c>
      <c r="M27" s="56">
        <v>393.4</v>
      </c>
      <c r="N27" s="56">
        <v>666.5</v>
      </c>
      <c r="O27" s="56">
        <v>745.5</v>
      </c>
      <c r="P27" s="56">
        <v>454.9</v>
      </c>
      <c r="Q27" s="56">
        <v>300.2</v>
      </c>
      <c r="R27" s="56">
        <v>186.6</v>
      </c>
      <c r="S27" s="56">
        <v>192.9</v>
      </c>
      <c r="T27" s="56">
        <v>1133</v>
      </c>
      <c r="U27" s="56">
        <v>677.7</v>
      </c>
      <c r="V27" s="56">
        <v>684</v>
      </c>
      <c r="W27" s="56">
        <v>1209.0999999999999</v>
      </c>
      <c r="X27" s="56">
        <v>163.1</v>
      </c>
    </row>
    <row r="28" spans="1:24" ht="18" x14ac:dyDescent="0.35">
      <c r="A28" s="54" t="s">
        <v>1</v>
      </c>
      <c r="B28" s="56">
        <v>379.9</v>
      </c>
      <c r="C28" s="56">
        <v>504.7</v>
      </c>
      <c r="D28" s="56">
        <v>246.4</v>
      </c>
      <c r="E28" s="56">
        <v>174.1</v>
      </c>
      <c r="F28" s="56">
        <v>176.8</v>
      </c>
      <c r="G28" s="56">
        <v>196.8</v>
      </c>
      <c r="H28" s="56">
        <v>486.2</v>
      </c>
      <c r="I28" s="56">
        <v>174.7</v>
      </c>
      <c r="J28" s="56">
        <v>196.1</v>
      </c>
      <c r="K28" s="56">
        <v>151.19999999999999</v>
      </c>
      <c r="L28" s="56">
        <v>390.3</v>
      </c>
      <c r="M28" s="56">
        <v>679.9</v>
      </c>
      <c r="N28" s="56">
        <v>251.5</v>
      </c>
      <c r="O28" s="56">
        <v>1669.4</v>
      </c>
      <c r="P28" s="56">
        <v>1060.3</v>
      </c>
      <c r="Q28" s="56">
        <v>329.7</v>
      </c>
      <c r="R28" s="56">
        <v>216.9</v>
      </c>
      <c r="S28" s="56">
        <v>160.19999999999999</v>
      </c>
      <c r="T28" s="56">
        <v>1274.0999999999999</v>
      </c>
      <c r="U28" s="56">
        <v>534</v>
      </c>
      <c r="V28" s="56">
        <v>1535.5</v>
      </c>
      <c r="W28" s="56">
        <v>529.79999999999995</v>
      </c>
      <c r="X28" s="56">
        <v>160.30000000000001</v>
      </c>
    </row>
    <row r="29" spans="1:24" ht="18" x14ac:dyDescent="0.35">
      <c r="A29" s="54" t="s">
        <v>2</v>
      </c>
      <c r="B29" s="56">
        <v>295.7</v>
      </c>
      <c r="C29" s="56">
        <v>584.5</v>
      </c>
      <c r="D29" s="56">
        <v>248</v>
      </c>
      <c r="E29" s="56">
        <v>432.2</v>
      </c>
      <c r="F29" s="56">
        <v>369.9</v>
      </c>
      <c r="G29" s="56">
        <v>174.7</v>
      </c>
      <c r="H29" s="56">
        <v>306.8</v>
      </c>
      <c r="I29" s="56">
        <v>140</v>
      </c>
      <c r="J29" s="56">
        <v>196</v>
      </c>
      <c r="K29" s="56">
        <v>149.4</v>
      </c>
      <c r="L29" s="56">
        <v>374</v>
      </c>
      <c r="M29" s="56">
        <v>812.5</v>
      </c>
      <c r="N29" s="56">
        <v>371.3</v>
      </c>
      <c r="O29" s="56">
        <v>811</v>
      </c>
      <c r="P29" s="56">
        <v>926.2</v>
      </c>
      <c r="Q29" s="56">
        <v>296.3</v>
      </c>
      <c r="R29" s="56">
        <v>190.7</v>
      </c>
      <c r="S29" s="56">
        <v>339.4</v>
      </c>
      <c r="T29" s="56">
        <v>373</v>
      </c>
      <c r="U29" s="56">
        <v>251.6</v>
      </c>
      <c r="V29" s="56">
        <v>1494.3</v>
      </c>
      <c r="W29" s="56">
        <v>2053.3000000000002</v>
      </c>
      <c r="X29" s="56">
        <v>368.4</v>
      </c>
    </row>
    <row r="30" spans="1:24" ht="18" x14ac:dyDescent="0.35">
      <c r="A30" s="54" t="s">
        <v>3</v>
      </c>
      <c r="B30" s="56">
        <v>236</v>
      </c>
      <c r="C30" s="56">
        <v>237.3</v>
      </c>
      <c r="D30" s="56">
        <v>533.1</v>
      </c>
      <c r="E30" s="56">
        <v>462.1</v>
      </c>
      <c r="F30" s="56">
        <v>208.6</v>
      </c>
      <c r="G30" s="56">
        <v>184.9</v>
      </c>
      <c r="H30" s="56">
        <v>242.5</v>
      </c>
      <c r="I30" s="56">
        <v>277</v>
      </c>
      <c r="J30" s="56">
        <v>224.7</v>
      </c>
      <c r="K30" s="56">
        <v>190</v>
      </c>
      <c r="L30" s="56">
        <v>564</v>
      </c>
      <c r="M30" s="56">
        <v>896.3</v>
      </c>
      <c r="N30" s="56">
        <v>1035.5999999999999</v>
      </c>
      <c r="O30" s="56">
        <v>436.3</v>
      </c>
      <c r="P30" s="56">
        <v>773.3</v>
      </c>
      <c r="Q30" s="56">
        <v>268.7</v>
      </c>
      <c r="R30" s="56">
        <v>227.1</v>
      </c>
      <c r="S30" s="56">
        <v>224.2</v>
      </c>
      <c r="T30" s="56">
        <v>478.9</v>
      </c>
      <c r="U30" s="56">
        <v>207.9</v>
      </c>
      <c r="V30" s="56">
        <v>529.70000000000005</v>
      </c>
      <c r="W30" s="56">
        <v>1177.9000000000001</v>
      </c>
      <c r="X30" s="56">
        <v>255.2</v>
      </c>
    </row>
    <row r="31" spans="1:24" ht="18" x14ac:dyDescent="0.35">
      <c r="A31" s="54" t="s">
        <v>4</v>
      </c>
      <c r="B31" s="56">
        <v>194.8</v>
      </c>
      <c r="C31" s="56">
        <v>204.7</v>
      </c>
      <c r="D31" s="56">
        <v>337</v>
      </c>
      <c r="E31" s="56">
        <v>208.9</v>
      </c>
      <c r="F31" s="56">
        <v>188</v>
      </c>
      <c r="G31" s="56">
        <v>154.9</v>
      </c>
      <c r="H31" s="56">
        <v>273.5</v>
      </c>
      <c r="I31" s="56">
        <v>212.7</v>
      </c>
      <c r="J31" s="56">
        <v>254.8</v>
      </c>
      <c r="K31" s="56">
        <v>145.9</v>
      </c>
      <c r="L31" s="56">
        <v>229</v>
      </c>
      <c r="M31" s="56">
        <v>452.2</v>
      </c>
      <c r="N31" s="56">
        <v>598.20000000000005</v>
      </c>
      <c r="O31" s="56">
        <v>995.4</v>
      </c>
      <c r="P31" s="56">
        <v>298.8</v>
      </c>
      <c r="Q31" s="56">
        <v>324.5</v>
      </c>
      <c r="R31" s="56">
        <v>205.9</v>
      </c>
      <c r="S31" s="56">
        <v>143.69999999999999</v>
      </c>
      <c r="T31" s="56">
        <v>386.7</v>
      </c>
      <c r="U31" s="56">
        <v>145.30000000000001</v>
      </c>
      <c r="V31" s="56">
        <v>261.7</v>
      </c>
      <c r="W31" s="56">
        <v>364.2</v>
      </c>
      <c r="X31" s="56">
        <v>334.6</v>
      </c>
    </row>
    <row r="32" spans="1:24" ht="18" x14ac:dyDescent="0.35">
      <c r="A32" s="54" t="s">
        <v>5</v>
      </c>
      <c r="B32" s="56">
        <v>155.5</v>
      </c>
      <c r="C32" s="56">
        <v>174.5</v>
      </c>
      <c r="D32" s="56">
        <v>186.5</v>
      </c>
      <c r="E32" s="56">
        <v>235.7</v>
      </c>
      <c r="F32" s="56">
        <v>173.6</v>
      </c>
      <c r="G32" s="56">
        <v>154.5</v>
      </c>
      <c r="H32" s="56">
        <v>269.60000000000002</v>
      </c>
      <c r="I32" s="56">
        <v>227.6</v>
      </c>
      <c r="J32" s="56">
        <v>149</v>
      </c>
      <c r="K32" s="56">
        <v>90.5</v>
      </c>
      <c r="L32" s="56">
        <v>186</v>
      </c>
      <c r="M32" s="56">
        <v>197.4</v>
      </c>
      <c r="N32" s="56">
        <v>224.4</v>
      </c>
      <c r="O32" s="56">
        <v>370.6</v>
      </c>
      <c r="P32" s="56">
        <v>151</v>
      </c>
      <c r="Q32" s="56">
        <v>164.2</v>
      </c>
      <c r="R32" s="56">
        <v>124.1</v>
      </c>
      <c r="S32" s="56">
        <v>109.1</v>
      </c>
      <c r="T32" s="61"/>
      <c r="U32" s="56">
        <v>288.2</v>
      </c>
      <c r="V32" s="56">
        <v>406.8</v>
      </c>
      <c r="W32" s="56">
        <v>234.7</v>
      </c>
      <c r="X32" s="56">
        <v>424.7</v>
      </c>
    </row>
    <row r="33" spans="1:24" ht="18" x14ac:dyDescent="0.35">
      <c r="A33" s="54" t="s">
        <v>6</v>
      </c>
      <c r="B33" s="56">
        <v>91.8</v>
      </c>
      <c r="C33" s="56">
        <v>172.1</v>
      </c>
      <c r="D33" s="56">
        <v>143.19999999999999</v>
      </c>
      <c r="E33" s="56">
        <v>179.1</v>
      </c>
      <c r="F33" s="56">
        <v>127.3</v>
      </c>
      <c r="G33" s="56">
        <v>81.3</v>
      </c>
      <c r="H33" s="56">
        <v>195</v>
      </c>
      <c r="I33" s="56">
        <v>170.5</v>
      </c>
      <c r="J33" s="56">
        <v>87.3</v>
      </c>
      <c r="K33" s="56">
        <v>77.400000000000006</v>
      </c>
      <c r="L33" s="56">
        <v>136.5</v>
      </c>
      <c r="M33" s="56">
        <v>103.9</v>
      </c>
      <c r="N33" s="56">
        <v>121.1</v>
      </c>
      <c r="O33" s="56">
        <v>120.9</v>
      </c>
      <c r="P33" s="56">
        <v>126.1</v>
      </c>
      <c r="Q33" s="56">
        <v>73.599999999999994</v>
      </c>
      <c r="R33" s="56">
        <v>95.9</v>
      </c>
      <c r="S33" s="56">
        <v>112.3</v>
      </c>
      <c r="T33" s="56">
        <v>149.9</v>
      </c>
      <c r="U33" s="56">
        <v>144.1</v>
      </c>
      <c r="V33" s="56">
        <v>407.6</v>
      </c>
      <c r="W33" s="56">
        <v>218.8</v>
      </c>
      <c r="X33" s="56">
        <v>74.2</v>
      </c>
    </row>
    <row r="34" spans="1:24" ht="18" x14ac:dyDescent="0.35">
      <c r="A34" s="54" t="s">
        <v>7</v>
      </c>
      <c r="B34" s="56">
        <v>69.7</v>
      </c>
      <c r="C34" s="56">
        <v>122.4</v>
      </c>
      <c r="D34" s="56">
        <v>126</v>
      </c>
      <c r="E34" s="56">
        <v>150.19999999999999</v>
      </c>
      <c r="F34" s="56">
        <v>136.4</v>
      </c>
      <c r="G34" s="56">
        <v>63.5</v>
      </c>
      <c r="H34" s="56">
        <v>161.5</v>
      </c>
      <c r="I34" s="56">
        <v>106.1</v>
      </c>
      <c r="J34" s="56">
        <v>90.6</v>
      </c>
      <c r="K34" s="56">
        <v>62.7</v>
      </c>
      <c r="L34" s="56">
        <v>97.2</v>
      </c>
      <c r="M34" s="56">
        <v>112.9</v>
      </c>
      <c r="N34" s="60"/>
      <c r="O34" s="56">
        <v>70.5</v>
      </c>
      <c r="P34" s="56">
        <v>123.7</v>
      </c>
      <c r="Q34" s="56">
        <v>87.5</v>
      </c>
      <c r="R34" s="56">
        <v>89.2</v>
      </c>
      <c r="S34" s="56">
        <v>168.1</v>
      </c>
      <c r="T34" s="56">
        <v>114.3</v>
      </c>
      <c r="U34" s="56">
        <v>122.7</v>
      </c>
      <c r="V34" s="56">
        <v>607.5</v>
      </c>
      <c r="W34" s="56">
        <v>135.19999999999999</v>
      </c>
      <c r="X34" s="56">
        <v>131.80000000000001</v>
      </c>
    </row>
    <row r="35" spans="1:24" ht="18" x14ac:dyDescent="0.35">
      <c r="A35" s="54" t="s">
        <v>8</v>
      </c>
      <c r="B35" s="56">
        <v>108.1</v>
      </c>
      <c r="C35" s="56">
        <v>146.9</v>
      </c>
      <c r="D35" s="56">
        <v>151.80000000000001</v>
      </c>
      <c r="E35" s="56">
        <v>137.69999999999999</v>
      </c>
      <c r="F35" s="56">
        <v>173.7</v>
      </c>
      <c r="G35" s="56">
        <v>90.7</v>
      </c>
      <c r="H35" s="56">
        <v>150</v>
      </c>
      <c r="I35" s="56">
        <v>131.69999999999999</v>
      </c>
      <c r="J35" s="56">
        <v>132.1</v>
      </c>
      <c r="K35" s="56">
        <v>68.599999999999994</v>
      </c>
      <c r="L35" s="56">
        <v>113</v>
      </c>
      <c r="M35" s="56">
        <v>154.80000000000001</v>
      </c>
      <c r="N35" s="60"/>
      <c r="O35" s="56">
        <v>97</v>
      </c>
      <c r="P35" s="56">
        <v>161.9</v>
      </c>
      <c r="Q35" s="56">
        <v>137.5</v>
      </c>
      <c r="R35" s="56">
        <v>105.2</v>
      </c>
      <c r="S35" s="56">
        <v>201.7</v>
      </c>
      <c r="T35" s="56">
        <v>129.6</v>
      </c>
      <c r="U35" s="56">
        <v>155.30000000000001</v>
      </c>
      <c r="V35" s="56">
        <v>337.5</v>
      </c>
      <c r="W35" s="56">
        <v>152</v>
      </c>
      <c r="X35" s="56">
        <v>133.1</v>
      </c>
    </row>
    <row r="36" spans="1:24" ht="18" x14ac:dyDescent="0.35">
      <c r="A36" s="54" t="s">
        <v>9</v>
      </c>
      <c r="B36" s="56">
        <v>114.4</v>
      </c>
      <c r="C36" s="56">
        <v>200.8</v>
      </c>
      <c r="D36" s="56">
        <v>188.6</v>
      </c>
      <c r="E36" s="56">
        <v>152.5</v>
      </c>
      <c r="F36" s="56">
        <v>226.6</v>
      </c>
      <c r="G36" s="56">
        <v>117.1</v>
      </c>
      <c r="H36" s="56">
        <v>188</v>
      </c>
      <c r="I36" s="56">
        <v>177.2</v>
      </c>
      <c r="J36" s="56">
        <v>110.6</v>
      </c>
      <c r="K36" s="56">
        <v>127.7</v>
      </c>
      <c r="L36" s="56">
        <v>135</v>
      </c>
      <c r="M36" s="56">
        <v>164.4</v>
      </c>
      <c r="N36" s="56">
        <v>158.9</v>
      </c>
      <c r="O36" s="56">
        <v>151.4</v>
      </c>
      <c r="P36" s="56">
        <v>177.7</v>
      </c>
      <c r="Q36" s="56">
        <v>170.3</v>
      </c>
      <c r="R36" s="56">
        <v>136.5</v>
      </c>
      <c r="S36" s="56">
        <v>310.39999999999998</v>
      </c>
      <c r="T36" s="56">
        <v>133.1</v>
      </c>
      <c r="U36" s="56">
        <v>152.30000000000001</v>
      </c>
      <c r="V36" s="56">
        <v>309.39999999999998</v>
      </c>
      <c r="W36" s="56">
        <v>164</v>
      </c>
      <c r="X36" s="56">
        <v>141.6</v>
      </c>
    </row>
    <row r="37" spans="1:24" ht="18" x14ac:dyDescent="0.35">
      <c r="A37" s="54" t="s">
        <v>10</v>
      </c>
      <c r="B37" s="56">
        <v>154.1</v>
      </c>
      <c r="C37" s="56">
        <v>211.7</v>
      </c>
      <c r="D37" s="56">
        <v>226.9</v>
      </c>
      <c r="E37" s="56">
        <v>209.3</v>
      </c>
      <c r="F37" s="56">
        <v>206.8</v>
      </c>
      <c r="G37" s="56">
        <v>128.6</v>
      </c>
      <c r="H37" s="56">
        <v>229.7</v>
      </c>
      <c r="I37" s="56">
        <v>159.80000000000001</v>
      </c>
      <c r="J37" s="56">
        <v>216.7</v>
      </c>
      <c r="K37" s="56">
        <v>162.80000000000001</v>
      </c>
      <c r="L37" s="56">
        <v>260.60000000000002</v>
      </c>
      <c r="M37" s="56">
        <v>148.4</v>
      </c>
      <c r="N37" s="56">
        <v>263.8</v>
      </c>
      <c r="O37" s="56">
        <v>448.6</v>
      </c>
      <c r="P37" s="56">
        <v>213.5</v>
      </c>
      <c r="Q37" s="56">
        <v>172.6</v>
      </c>
      <c r="R37" s="56">
        <v>139</v>
      </c>
      <c r="S37" s="56">
        <v>333.2</v>
      </c>
      <c r="T37" s="56">
        <v>129.6</v>
      </c>
      <c r="U37" s="56">
        <v>202.2</v>
      </c>
      <c r="V37" s="56">
        <v>290.3</v>
      </c>
      <c r="W37" s="56">
        <v>242.4</v>
      </c>
      <c r="X37" s="56">
        <v>940.8</v>
      </c>
    </row>
    <row r="38" spans="1:24" ht="18" x14ac:dyDescent="0.35">
      <c r="A38" s="54" t="s">
        <v>11</v>
      </c>
      <c r="B38" s="56">
        <v>159.9</v>
      </c>
      <c r="C38" s="56">
        <v>190.8</v>
      </c>
      <c r="D38" s="56">
        <v>264.8</v>
      </c>
      <c r="E38" s="56">
        <v>270.3</v>
      </c>
      <c r="F38" s="56">
        <v>254.8</v>
      </c>
      <c r="G38" s="56">
        <v>257.7</v>
      </c>
      <c r="H38" s="56">
        <v>235.9</v>
      </c>
      <c r="I38" s="56">
        <v>197.5</v>
      </c>
      <c r="J38" s="56">
        <v>180.1</v>
      </c>
      <c r="K38" s="56">
        <v>234.6</v>
      </c>
      <c r="L38" s="56">
        <v>261.8</v>
      </c>
      <c r="M38" s="56">
        <v>950.7</v>
      </c>
      <c r="N38" s="56">
        <v>613.79999999999995</v>
      </c>
      <c r="O38" s="56">
        <v>878.7</v>
      </c>
      <c r="P38" s="56">
        <v>236.4</v>
      </c>
      <c r="Q38" s="56">
        <v>173.6</v>
      </c>
      <c r="R38" s="56">
        <v>174.8</v>
      </c>
      <c r="S38" s="56">
        <v>613.79999999999995</v>
      </c>
      <c r="T38" s="56">
        <v>353.1</v>
      </c>
      <c r="U38" s="56">
        <v>217.6</v>
      </c>
      <c r="V38" s="56">
        <v>489</v>
      </c>
      <c r="W38" s="56">
        <v>174.4</v>
      </c>
      <c r="X38" s="56">
        <v>839.4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0</xdr:col>
                <xdr:colOff>60960</xdr:colOff>
                <xdr:row>13</xdr:row>
                <xdr:rowOff>22860</xdr:rowOff>
              </from>
              <to>
                <xdr:col>2</xdr:col>
                <xdr:colOff>327660</xdr:colOff>
                <xdr:row>16</xdr:row>
                <xdr:rowOff>144780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 sizeWithCells="1">
              <from>
                <xdr:col>3</xdr:col>
                <xdr:colOff>220980</xdr:colOff>
                <xdr:row>13</xdr:row>
                <xdr:rowOff>99060</xdr:rowOff>
              </from>
              <to>
                <xdr:col>6</xdr:col>
                <xdr:colOff>335280</xdr:colOff>
                <xdr:row>16</xdr:row>
                <xdr:rowOff>83820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8" r:id="rId8">
          <objectPr defaultSize="0" autoPict="0" r:id="rId9">
            <anchor moveWithCells="1">
              <from>
                <xdr:col>2</xdr:col>
                <xdr:colOff>198120</xdr:colOff>
                <xdr:row>17</xdr:row>
                <xdr:rowOff>22860</xdr:rowOff>
              </from>
              <to>
                <xdr:col>2</xdr:col>
                <xdr:colOff>403860</xdr:colOff>
                <xdr:row>18</xdr:row>
                <xdr:rowOff>30480</xdr:rowOff>
              </to>
            </anchor>
          </objectPr>
        </oleObject>
      </mc:Choice>
      <mc:Fallback>
        <oleObject progId="Equation.DSMT4" shapeId="1028" r:id="rId8"/>
      </mc:Fallback>
    </mc:AlternateContent>
    <mc:AlternateContent xmlns:mc="http://schemas.openxmlformats.org/markup-compatibility/2006">
      <mc:Choice Requires="x14">
        <oleObject progId="Equation.DSMT4" shapeId="1029" r:id="rId10">
          <objectPr defaultSize="0" autoPict="0" r:id="rId11">
            <anchor moveWithCells="1">
              <from>
                <xdr:col>1</xdr:col>
                <xdr:colOff>106680</xdr:colOff>
                <xdr:row>17</xdr:row>
                <xdr:rowOff>7620</xdr:rowOff>
              </from>
              <to>
                <xdr:col>1</xdr:col>
                <xdr:colOff>327660</xdr:colOff>
                <xdr:row>18</xdr:row>
                <xdr:rowOff>30480</xdr:rowOff>
              </to>
            </anchor>
          </objectPr>
        </oleObject>
      </mc:Choice>
      <mc:Fallback>
        <oleObject progId="Equation.DSMT4" shapeId="1029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1"/>
  <sheetViews>
    <sheetView tabSelected="1" topLeftCell="H14" zoomScale="130" zoomScaleNormal="130" zoomScalePageLayoutView="75" workbookViewId="0">
      <selection activeCell="P38" sqref="P38:R38"/>
    </sheetView>
  </sheetViews>
  <sheetFormatPr defaultRowHeight="14.4" x14ac:dyDescent="0.3"/>
  <cols>
    <col min="3" max="3" width="11.88671875" customWidth="1"/>
    <col min="4" max="4" width="12.33203125" customWidth="1"/>
    <col min="5" max="5" width="13.33203125" customWidth="1"/>
    <col min="6" max="6" width="12.33203125" customWidth="1"/>
    <col min="7" max="7" width="12.6640625" customWidth="1"/>
    <col min="8" max="8" width="14" customWidth="1"/>
    <col min="9" max="9" width="12.88671875" customWidth="1"/>
    <col min="10" max="10" width="13.33203125" customWidth="1"/>
    <col min="11" max="11" width="13.6640625" customWidth="1"/>
    <col min="12" max="12" width="13" customWidth="1"/>
    <col min="13" max="13" width="13.6640625" customWidth="1"/>
    <col min="14" max="14" width="15.44140625" customWidth="1"/>
    <col min="15" max="15" width="12.6640625" customWidth="1"/>
    <col min="16" max="16" width="14.109375" customWidth="1"/>
    <col min="17" max="17" width="13.5546875" customWidth="1"/>
    <col min="18" max="18" width="13.44140625" customWidth="1"/>
    <col min="19" max="19" width="15.33203125" customWidth="1"/>
    <col min="20" max="20" width="13.109375" customWidth="1"/>
    <col min="21" max="21" width="12.44140625" customWidth="1"/>
    <col min="22" max="23" width="13" customWidth="1"/>
    <col min="24" max="24" width="12.5546875" customWidth="1"/>
    <col min="25" max="25" width="13.109375" customWidth="1"/>
    <col min="26" max="26" width="11" bestFit="1" customWidth="1"/>
    <col min="27" max="27" width="10" bestFit="1" customWidth="1"/>
    <col min="28" max="28" width="17.88671875" customWidth="1"/>
  </cols>
  <sheetData>
    <row r="1" spans="1:27" x14ac:dyDescent="0.3">
      <c r="A1" s="8"/>
      <c r="D1" s="9" t="s">
        <v>46</v>
      </c>
    </row>
    <row r="2" spans="1:27" ht="18" x14ac:dyDescent="0.3">
      <c r="C2" s="17"/>
      <c r="D2" s="79" t="s">
        <v>30</v>
      </c>
      <c r="E2" s="79"/>
      <c r="F2" s="10" t="s">
        <v>74</v>
      </c>
      <c r="G2" s="10" t="s">
        <v>75</v>
      </c>
      <c r="H2" s="10" t="s">
        <v>76</v>
      </c>
      <c r="I2" s="10" t="s">
        <v>77</v>
      </c>
      <c r="J2" s="10" t="s">
        <v>78</v>
      </c>
      <c r="K2" s="10" t="s">
        <v>79</v>
      </c>
      <c r="L2" s="10" t="s">
        <v>80</v>
      </c>
      <c r="M2" s="10" t="s">
        <v>81</v>
      </c>
      <c r="N2" s="10" t="s">
        <v>82</v>
      </c>
      <c r="O2" s="10" t="s">
        <v>83</v>
      </c>
      <c r="P2" s="10" t="s">
        <v>84</v>
      </c>
      <c r="Q2" s="10" t="s">
        <v>85</v>
      </c>
      <c r="R2" s="10" t="s">
        <v>86</v>
      </c>
      <c r="S2" s="10" t="s">
        <v>87</v>
      </c>
      <c r="T2" s="10" t="s">
        <v>88</v>
      </c>
      <c r="U2" s="10" t="s">
        <v>89</v>
      </c>
      <c r="V2" s="10" t="s">
        <v>90</v>
      </c>
      <c r="W2" s="10" t="s">
        <v>91</v>
      </c>
      <c r="X2" s="10" t="s">
        <v>92</v>
      </c>
      <c r="Y2" s="10" t="s">
        <v>93</v>
      </c>
      <c r="Z2" s="49" t="s">
        <v>12</v>
      </c>
      <c r="AA2" s="50" t="s">
        <v>47</v>
      </c>
    </row>
    <row r="3" spans="1:27" ht="18" x14ac:dyDescent="0.35">
      <c r="D3" s="76" t="s">
        <v>29</v>
      </c>
      <c r="E3" s="11" t="s">
        <v>23</v>
      </c>
      <c r="F3" s="4">
        <v>114.4</v>
      </c>
      <c r="G3" s="4">
        <v>200.8</v>
      </c>
      <c r="H3" s="4">
        <v>188.6</v>
      </c>
      <c r="I3" s="4">
        <v>152.5</v>
      </c>
      <c r="J3" s="4">
        <v>226.6</v>
      </c>
      <c r="K3" s="4">
        <v>117.1</v>
      </c>
      <c r="L3" s="4">
        <v>188</v>
      </c>
      <c r="M3" s="4">
        <v>177.2</v>
      </c>
      <c r="N3" s="4">
        <v>110.6</v>
      </c>
      <c r="O3" s="4">
        <v>127.7</v>
      </c>
      <c r="P3" s="4">
        <v>135</v>
      </c>
      <c r="Q3" s="4">
        <v>158.9</v>
      </c>
      <c r="R3" s="4">
        <v>151.4</v>
      </c>
      <c r="S3" s="4">
        <v>177.7</v>
      </c>
      <c r="T3" s="4">
        <v>170.3</v>
      </c>
      <c r="U3" s="4">
        <v>136.5</v>
      </c>
      <c r="V3" s="4">
        <v>133.1</v>
      </c>
      <c r="W3" s="4">
        <v>152.30000000000001</v>
      </c>
      <c r="X3" s="4">
        <v>309.39999999999998</v>
      </c>
      <c r="Y3" s="4">
        <v>164</v>
      </c>
      <c r="Z3" s="51" t="s">
        <v>23</v>
      </c>
      <c r="AA3" s="52">
        <v>31</v>
      </c>
    </row>
    <row r="4" spans="1:27" ht="18" x14ac:dyDescent="0.35">
      <c r="D4" s="77"/>
      <c r="E4" s="11" t="s">
        <v>24</v>
      </c>
      <c r="F4" s="4">
        <v>154.1</v>
      </c>
      <c r="G4" s="4">
        <v>211.7</v>
      </c>
      <c r="H4" s="4">
        <v>226.9</v>
      </c>
      <c r="I4" s="4">
        <v>209.3</v>
      </c>
      <c r="J4" s="4">
        <v>206.8</v>
      </c>
      <c r="K4" s="4">
        <v>128.6</v>
      </c>
      <c r="L4" s="4">
        <v>229.7</v>
      </c>
      <c r="M4" s="4">
        <v>159.80000000000001</v>
      </c>
      <c r="N4" s="4">
        <v>216.7</v>
      </c>
      <c r="O4" s="4">
        <v>162.80000000000001</v>
      </c>
      <c r="P4" s="4">
        <v>260.60000000000002</v>
      </c>
      <c r="Q4" s="4">
        <v>263.8</v>
      </c>
      <c r="R4" s="4">
        <v>448.6</v>
      </c>
      <c r="S4" s="4">
        <v>213.5</v>
      </c>
      <c r="T4" s="4">
        <v>172.6</v>
      </c>
      <c r="U4" s="4">
        <v>139</v>
      </c>
      <c r="V4" s="4">
        <v>129.6</v>
      </c>
      <c r="W4" s="4">
        <v>202.2</v>
      </c>
      <c r="X4" s="4">
        <v>290.3</v>
      </c>
      <c r="Y4" s="4">
        <v>242.4</v>
      </c>
      <c r="Z4" s="51" t="s">
        <v>24</v>
      </c>
      <c r="AA4" s="52">
        <v>30</v>
      </c>
    </row>
    <row r="5" spans="1:27" ht="18" x14ac:dyDescent="0.35">
      <c r="D5" s="78"/>
      <c r="E5" s="11" t="s">
        <v>25</v>
      </c>
      <c r="F5" s="4">
        <v>159.9</v>
      </c>
      <c r="G5" s="4">
        <v>190.8</v>
      </c>
      <c r="H5" s="4">
        <v>264.8</v>
      </c>
      <c r="I5" s="4">
        <v>270.3</v>
      </c>
      <c r="J5" s="4">
        <v>254.8</v>
      </c>
      <c r="K5" s="4">
        <v>257.7</v>
      </c>
      <c r="L5" s="4">
        <v>235.9</v>
      </c>
      <c r="M5" s="4">
        <v>197.5</v>
      </c>
      <c r="N5" s="4">
        <v>180.1</v>
      </c>
      <c r="O5" s="4">
        <v>234.6</v>
      </c>
      <c r="P5" s="4">
        <v>261.8</v>
      </c>
      <c r="Q5" s="4">
        <v>613.79999999999995</v>
      </c>
      <c r="R5" s="4">
        <v>878.7</v>
      </c>
      <c r="S5" s="4">
        <v>236.4</v>
      </c>
      <c r="T5" s="4">
        <v>173.6</v>
      </c>
      <c r="U5" s="4">
        <v>174.8</v>
      </c>
      <c r="V5" s="4">
        <v>353.1</v>
      </c>
      <c r="W5" s="4">
        <v>217.6</v>
      </c>
      <c r="X5" s="4">
        <v>489</v>
      </c>
      <c r="Y5" s="4">
        <v>174.4</v>
      </c>
      <c r="Z5" s="51" t="s">
        <v>25</v>
      </c>
      <c r="AA5" s="52">
        <v>31</v>
      </c>
    </row>
    <row r="6" spans="1:27" ht="18" x14ac:dyDescent="0.35">
      <c r="D6" s="70" t="s">
        <v>28</v>
      </c>
      <c r="E6" s="2" t="s">
        <v>15</v>
      </c>
      <c r="F6" s="3">
        <v>145.30000000000001</v>
      </c>
      <c r="G6" s="3">
        <v>210.8</v>
      </c>
      <c r="H6" s="3">
        <v>193.7</v>
      </c>
      <c r="I6" s="3">
        <v>218</v>
      </c>
      <c r="J6" s="3">
        <v>235.1</v>
      </c>
      <c r="K6" s="3">
        <v>195.5</v>
      </c>
      <c r="L6" s="3">
        <v>255.7</v>
      </c>
      <c r="M6" s="3">
        <v>214.8</v>
      </c>
      <c r="N6" s="3">
        <v>144.69999999999999</v>
      </c>
      <c r="O6" s="3">
        <v>563.79999999999995</v>
      </c>
      <c r="P6" s="3">
        <v>393.4</v>
      </c>
      <c r="Q6" s="3">
        <v>745.5</v>
      </c>
      <c r="R6" s="3">
        <v>454.9</v>
      </c>
      <c r="S6" s="3">
        <v>300.2</v>
      </c>
      <c r="T6" s="3">
        <v>186.6</v>
      </c>
      <c r="U6" s="3">
        <v>192.9</v>
      </c>
      <c r="V6" s="3">
        <v>677.7</v>
      </c>
      <c r="W6" s="3">
        <v>684</v>
      </c>
      <c r="X6" s="3">
        <v>1209.0999999999999</v>
      </c>
      <c r="Y6" s="3">
        <v>163.1</v>
      </c>
      <c r="Z6" s="51" t="s">
        <v>15</v>
      </c>
      <c r="AA6" s="52">
        <v>31</v>
      </c>
    </row>
    <row r="7" spans="1:27" ht="18" x14ac:dyDescent="0.35">
      <c r="D7" s="71"/>
      <c r="E7" s="2" t="s">
        <v>16</v>
      </c>
      <c r="F7" s="3">
        <v>504.7</v>
      </c>
      <c r="G7" s="3">
        <v>246.4</v>
      </c>
      <c r="H7" s="3">
        <v>174.1</v>
      </c>
      <c r="I7" s="3">
        <v>176.8</v>
      </c>
      <c r="J7" s="3">
        <v>196.8</v>
      </c>
      <c r="K7" s="3">
        <v>486.2</v>
      </c>
      <c r="L7" s="3">
        <v>174.7</v>
      </c>
      <c r="M7" s="3">
        <v>196.1</v>
      </c>
      <c r="N7" s="3">
        <v>151.19999999999999</v>
      </c>
      <c r="O7" s="3">
        <v>390.3</v>
      </c>
      <c r="P7" s="3">
        <v>679.9</v>
      </c>
      <c r="Q7" s="3">
        <v>1669.4</v>
      </c>
      <c r="R7" s="3">
        <v>1060.3</v>
      </c>
      <c r="S7" s="3">
        <v>329.7</v>
      </c>
      <c r="T7" s="3">
        <v>216.9</v>
      </c>
      <c r="U7" s="3">
        <v>160.19999999999999</v>
      </c>
      <c r="V7" s="3">
        <v>534</v>
      </c>
      <c r="W7" s="3">
        <v>1535.5</v>
      </c>
      <c r="X7" s="3">
        <v>529.79999999999995</v>
      </c>
      <c r="Y7" s="3">
        <v>160.30000000000001</v>
      </c>
      <c r="Z7" s="51" t="s">
        <v>16</v>
      </c>
      <c r="AA7" s="52">
        <v>28</v>
      </c>
    </row>
    <row r="8" spans="1:27" ht="18" x14ac:dyDescent="0.35">
      <c r="D8" s="72"/>
      <c r="E8" s="2" t="s">
        <v>17</v>
      </c>
      <c r="F8" s="3">
        <v>584.5</v>
      </c>
      <c r="G8" s="3">
        <v>248</v>
      </c>
      <c r="H8" s="3">
        <v>432.2</v>
      </c>
      <c r="I8" s="3">
        <v>369.9</v>
      </c>
      <c r="J8" s="3">
        <v>174.7</v>
      </c>
      <c r="K8" s="3">
        <v>306.8</v>
      </c>
      <c r="L8" s="3">
        <v>140</v>
      </c>
      <c r="M8" s="3">
        <v>196</v>
      </c>
      <c r="N8" s="3">
        <v>149.4</v>
      </c>
      <c r="O8" s="3">
        <v>374</v>
      </c>
      <c r="P8" s="3">
        <v>812.5</v>
      </c>
      <c r="Q8" s="3">
        <v>811</v>
      </c>
      <c r="R8" s="3">
        <v>926.2</v>
      </c>
      <c r="S8" s="3">
        <v>296.3</v>
      </c>
      <c r="T8" s="3">
        <v>190.7</v>
      </c>
      <c r="U8" s="3">
        <v>339.4</v>
      </c>
      <c r="V8" s="3">
        <v>251.6</v>
      </c>
      <c r="W8" s="3">
        <v>1494.3</v>
      </c>
      <c r="X8" s="3">
        <v>2053.3000000000002</v>
      </c>
      <c r="Y8" s="3">
        <v>368.4</v>
      </c>
      <c r="Z8" s="51" t="s">
        <v>17</v>
      </c>
      <c r="AA8" s="52">
        <v>31</v>
      </c>
    </row>
    <row r="9" spans="1:27" ht="18" x14ac:dyDescent="0.35">
      <c r="D9" s="67" t="s">
        <v>26</v>
      </c>
      <c r="E9" s="1" t="s">
        <v>18</v>
      </c>
      <c r="F9" s="5">
        <v>237.3</v>
      </c>
      <c r="G9" s="5">
        <v>533.1</v>
      </c>
      <c r="H9" s="5">
        <v>462.1</v>
      </c>
      <c r="I9" s="5">
        <v>208.6</v>
      </c>
      <c r="J9" s="5">
        <v>184.9</v>
      </c>
      <c r="K9" s="5">
        <v>242.5</v>
      </c>
      <c r="L9" s="5">
        <v>277</v>
      </c>
      <c r="M9" s="5">
        <v>224.7</v>
      </c>
      <c r="N9" s="5">
        <v>190</v>
      </c>
      <c r="O9" s="5">
        <v>564</v>
      </c>
      <c r="P9" s="5">
        <v>896.3</v>
      </c>
      <c r="Q9" s="5">
        <v>436.3</v>
      </c>
      <c r="R9" s="5">
        <v>773.3</v>
      </c>
      <c r="S9" s="5">
        <v>268.7</v>
      </c>
      <c r="T9" s="5">
        <v>227.1</v>
      </c>
      <c r="U9" s="5">
        <v>224.2</v>
      </c>
      <c r="V9" s="5">
        <v>207.9</v>
      </c>
      <c r="W9" s="5">
        <v>529.70000000000005</v>
      </c>
      <c r="X9" s="5">
        <v>1177.9000000000001</v>
      </c>
      <c r="Y9" s="5">
        <v>255.2</v>
      </c>
      <c r="Z9" s="51" t="s">
        <v>18</v>
      </c>
      <c r="AA9" s="52">
        <v>30</v>
      </c>
    </row>
    <row r="10" spans="1:27" ht="18" x14ac:dyDescent="0.35">
      <c r="D10" s="68"/>
      <c r="E10" s="1" t="s">
        <v>4</v>
      </c>
      <c r="F10" s="5">
        <v>204.7</v>
      </c>
      <c r="G10" s="5">
        <v>337</v>
      </c>
      <c r="H10" s="5">
        <v>208.9</v>
      </c>
      <c r="I10" s="5">
        <v>188</v>
      </c>
      <c r="J10" s="5">
        <v>154.9</v>
      </c>
      <c r="K10" s="5">
        <v>273.5</v>
      </c>
      <c r="L10" s="5">
        <v>212.7</v>
      </c>
      <c r="M10" s="5">
        <v>254.8</v>
      </c>
      <c r="N10" s="5">
        <v>145.9</v>
      </c>
      <c r="O10" s="5">
        <v>229</v>
      </c>
      <c r="P10" s="5">
        <v>452.2</v>
      </c>
      <c r="Q10" s="5">
        <v>995.4</v>
      </c>
      <c r="R10" s="5">
        <v>298.8</v>
      </c>
      <c r="S10" s="5">
        <v>324.5</v>
      </c>
      <c r="T10" s="5">
        <v>205.9</v>
      </c>
      <c r="U10" s="5">
        <v>143.69999999999999</v>
      </c>
      <c r="V10" s="5">
        <v>145.30000000000001</v>
      </c>
      <c r="W10" s="5">
        <v>261.7</v>
      </c>
      <c r="X10" s="5">
        <v>364.2</v>
      </c>
      <c r="Y10" s="5">
        <v>334.6</v>
      </c>
      <c r="Z10" s="51" t="s">
        <v>4</v>
      </c>
      <c r="AA10" s="52">
        <v>31</v>
      </c>
    </row>
    <row r="11" spans="1:27" ht="18" x14ac:dyDescent="0.35">
      <c r="D11" s="69"/>
      <c r="E11" s="1" t="s">
        <v>19</v>
      </c>
      <c r="F11" s="5">
        <v>174.5</v>
      </c>
      <c r="G11" s="5">
        <v>186.5</v>
      </c>
      <c r="H11" s="5">
        <v>235.7</v>
      </c>
      <c r="I11" s="5">
        <v>173.6</v>
      </c>
      <c r="J11" s="5">
        <v>154.5</v>
      </c>
      <c r="K11" s="5">
        <v>269.60000000000002</v>
      </c>
      <c r="L11" s="5">
        <v>227.6</v>
      </c>
      <c r="M11" s="5">
        <v>149</v>
      </c>
      <c r="N11" s="5">
        <v>90.5</v>
      </c>
      <c r="O11" s="5">
        <v>186</v>
      </c>
      <c r="P11" s="5">
        <v>197.4</v>
      </c>
      <c r="Q11" s="5">
        <v>370.6</v>
      </c>
      <c r="R11" s="5">
        <v>151</v>
      </c>
      <c r="S11" s="5">
        <v>164.2</v>
      </c>
      <c r="T11" s="5">
        <v>124.1</v>
      </c>
      <c r="U11" s="5">
        <v>109.1</v>
      </c>
      <c r="V11" s="5">
        <v>288.2</v>
      </c>
      <c r="W11" s="5">
        <v>406.8</v>
      </c>
      <c r="X11" s="5">
        <v>234.7</v>
      </c>
      <c r="Y11" s="5">
        <v>424.7</v>
      </c>
      <c r="Z11" s="51" t="s">
        <v>19</v>
      </c>
      <c r="AA11" s="52">
        <v>30</v>
      </c>
    </row>
    <row r="12" spans="1:27" ht="18" x14ac:dyDescent="0.35">
      <c r="D12" s="73" t="s">
        <v>27</v>
      </c>
      <c r="E12" s="6" t="s">
        <v>20</v>
      </c>
      <c r="F12" s="7">
        <v>172.1</v>
      </c>
      <c r="G12" s="7">
        <v>143.19999999999999</v>
      </c>
      <c r="H12" s="7">
        <v>179.1</v>
      </c>
      <c r="I12" s="7">
        <v>127.3</v>
      </c>
      <c r="J12" s="7">
        <v>81.3</v>
      </c>
      <c r="K12" s="7">
        <v>195</v>
      </c>
      <c r="L12" s="7">
        <v>170.5</v>
      </c>
      <c r="M12" s="7">
        <v>87.3</v>
      </c>
      <c r="N12" s="7">
        <v>77.400000000000006</v>
      </c>
      <c r="O12" s="7">
        <v>136.5</v>
      </c>
      <c r="P12" s="7">
        <v>103.9</v>
      </c>
      <c r="Q12" s="7">
        <v>120.9</v>
      </c>
      <c r="R12" s="7">
        <v>126.1</v>
      </c>
      <c r="S12" s="7">
        <v>73.599999999999994</v>
      </c>
      <c r="T12" s="7">
        <v>95.9</v>
      </c>
      <c r="U12" s="7">
        <v>112.3</v>
      </c>
      <c r="V12" s="7">
        <v>144.1</v>
      </c>
      <c r="W12" s="7">
        <v>407.6</v>
      </c>
      <c r="X12" s="7">
        <v>218.8</v>
      </c>
      <c r="Y12" s="7">
        <v>74.2</v>
      </c>
      <c r="Z12" s="51" t="s">
        <v>20</v>
      </c>
      <c r="AA12" s="52">
        <v>31</v>
      </c>
    </row>
    <row r="13" spans="1:27" ht="18" x14ac:dyDescent="0.35">
      <c r="D13" s="74"/>
      <c r="E13" s="6" t="s">
        <v>21</v>
      </c>
      <c r="F13" s="7">
        <v>122.4</v>
      </c>
      <c r="G13" s="7">
        <v>126</v>
      </c>
      <c r="H13" s="7">
        <v>150.19999999999999</v>
      </c>
      <c r="I13" s="7">
        <v>136.4</v>
      </c>
      <c r="J13" s="7">
        <v>63.5</v>
      </c>
      <c r="K13" s="7">
        <v>161.5</v>
      </c>
      <c r="L13" s="7">
        <v>106.1</v>
      </c>
      <c r="M13" s="7">
        <v>90.6</v>
      </c>
      <c r="N13" s="7">
        <v>62.7</v>
      </c>
      <c r="O13" s="7">
        <v>97.2</v>
      </c>
      <c r="P13" s="7">
        <v>112.9</v>
      </c>
      <c r="Q13" s="7">
        <v>70.5</v>
      </c>
      <c r="R13" s="7">
        <v>123.7</v>
      </c>
      <c r="S13" s="7">
        <v>87.5</v>
      </c>
      <c r="T13" s="7">
        <v>89.2</v>
      </c>
      <c r="U13" s="7">
        <v>168.1</v>
      </c>
      <c r="V13" s="7">
        <v>122.7</v>
      </c>
      <c r="W13" s="7">
        <v>607.5</v>
      </c>
      <c r="X13" s="7">
        <v>135.19999999999999</v>
      </c>
      <c r="Y13" s="7">
        <v>131.80000000000001</v>
      </c>
      <c r="Z13" s="51" t="s">
        <v>21</v>
      </c>
      <c r="AA13" s="52">
        <v>31</v>
      </c>
    </row>
    <row r="14" spans="1:27" ht="18" x14ac:dyDescent="0.35">
      <c r="D14" s="75"/>
      <c r="E14" s="6" t="s">
        <v>22</v>
      </c>
      <c r="F14" s="7">
        <v>146.9</v>
      </c>
      <c r="G14" s="7">
        <v>151.80000000000001</v>
      </c>
      <c r="H14" s="7">
        <v>137.69999999999999</v>
      </c>
      <c r="I14" s="7">
        <v>173.7</v>
      </c>
      <c r="J14" s="7">
        <v>90.7</v>
      </c>
      <c r="K14" s="7">
        <v>150</v>
      </c>
      <c r="L14" s="7">
        <v>131.69999999999999</v>
      </c>
      <c r="M14" s="7">
        <v>132.1</v>
      </c>
      <c r="N14" s="7">
        <v>68.599999999999994</v>
      </c>
      <c r="O14" s="7">
        <v>113</v>
      </c>
      <c r="P14" s="7">
        <v>154.80000000000001</v>
      </c>
      <c r="Q14" s="7">
        <v>97</v>
      </c>
      <c r="R14" s="7">
        <v>161.9</v>
      </c>
      <c r="S14" s="7">
        <v>137.5</v>
      </c>
      <c r="T14" s="7">
        <v>105.2</v>
      </c>
      <c r="U14" s="7">
        <v>201.7</v>
      </c>
      <c r="V14" s="7">
        <v>155.30000000000001</v>
      </c>
      <c r="W14" s="7">
        <v>337.5</v>
      </c>
      <c r="X14" s="7">
        <v>152</v>
      </c>
      <c r="Y14" s="7">
        <v>133.1</v>
      </c>
      <c r="Z14" s="51" t="s">
        <v>22</v>
      </c>
      <c r="AA14" s="52">
        <v>30</v>
      </c>
    </row>
    <row r="15" spans="1:27" ht="15.6" x14ac:dyDescent="0.3">
      <c r="E15" s="13" t="s">
        <v>32</v>
      </c>
      <c r="F15" s="9">
        <f>SUM(F3:F14)</f>
        <v>2720.8</v>
      </c>
      <c r="G15" s="9">
        <f t="shared" ref="G15:Y15" si="0">SUM(G3:G14)</f>
        <v>2786.1</v>
      </c>
      <c r="H15" s="9">
        <f t="shared" si="0"/>
        <v>2853.9999999999995</v>
      </c>
      <c r="I15" s="9">
        <f t="shared" si="0"/>
        <v>2404.4</v>
      </c>
      <c r="J15" s="9">
        <f t="shared" si="0"/>
        <v>2024.6000000000004</v>
      </c>
      <c r="K15" s="9">
        <f t="shared" si="0"/>
        <v>2784</v>
      </c>
      <c r="L15" s="9">
        <f t="shared" si="0"/>
        <v>2349.6</v>
      </c>
      <c r="M15" s="9">
        <f t="shared" si="0"/>
        <v>2079.9</v>
      </c>
      <c r="N15" s="9">
        <f t="shared" si="0"/>
        <v>1587.8</v>
      </c>
      <c r="O15" s="9">
        <f t="shared" si="0"/>
        <v>3178.8999999999996</v>
      </c>
      <c r="P15" s="9">
        <f t="shared" si="0"/>
        <v>4460.7</v>
      </c>
      <c r="Q15" s="9">
        <f t="shared" si="0"/>
        <v>6353.0999999999995</v>
      </c>
      <c r="R15" s="9">
        <f t="shared" si="0"/>
        <v>5554.9</v>
      </c>
      <c r="S15" s="9">
        <f t="shared" si="0"/>
        <v>2609.7999999999997</v>
      </c>
      <c r="T15" s="9">
        <f t="shared" si="0"/>
        <v>1958.1000000000001</v>
      </c>
      <c r="U15" s="9">
        <f t="shared" si="0"/>
        <v>2101.9</v>
      </c>
      <c r="V15" s="9">
        <f t="shared" si="0"/>
        <v>3142.6</v>
      </c>
      <c r="W15" s="9">
        <f t="shared" si="0"/>
        <v>6836.7</v>
      </c>
      <c r="X15" s="9">
        <f t="shared" si="0"/>
        <v>7163.7000000000007</v>
      </c>
      <c r="Y15" s="9">
        <f t="shared" si="0"/>
        <v>2626.2</v>
      </c>
    </row>
    <row r="16" spans="1:27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4:25" x14ac:dyDescent="0.3">
      <c r="F17" s="62" t="s">
        <v>94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4:25" ht="15" customHeight="1" x14ac:dyDescent="0.3">
      <c r="D18" s="76" t="s">
        <v>29</v>
      </c>
      <c r="E18" s="11" t="s">
        <v>23</v>
      </c>
      <c r="F18" s="12">
        <f>F3*60*60*24*$AA3</f>
        <v>306408960</v>
      </c>
      <c r="G18" s="12">
        <f t="shared" ref="G18:Y18" si="1">G3*60*60*24*$AA3</f>
        <v>537822720</v>
      </c>
      <c r="H18" s="12">
        <f t="shared" si="1"/>
        <v>505146240</v>
      </c>
      <c r="I18" s="63">
        <f t="shared" si="1"/>
        <v>408456000</v>
      </c>
      <c r="J18" s="63">
        <f t="shared" si="1"/>
        <v>606925440</v>
      </c>
      <c r="K18" s="63">
        <f t="shared" si="1"/>
        <v>313640640</v>
      </c>
      <c r="L18" s="63">
        <f t="shared" si="1"/>
        <v>503539200</v>
      </c>
      <c r="M18" s="63">
        <f t="shared" si="1"/>
        <v>474612480</v>
      </c>
      <c r="N18" s="63">
        <f t="shared" si="1"/>
        <v>296231040</v>
      </c>
      <c r="O18" s="63">
        <f t="shared" si="1"/>
        <v>342031680</v>
      </c>
      <c r="P18" s="63">
        <f t="shared" si="1"/>
        <v>361584000</v>
      </c>
      <c r="Q18" s="63">
        <f t="shared" si="1"/>
        <v>425597760</v>
      </c>
      <c r="R18" s="63">
        <f t="shared" si="1"/>
        <v>405509760</v>
      </c>
      <c r="S18" s="63">
        <f t="shared" si="1"/>
        <v>475951680</v>
      </c>
      <c r="T18" s="63">
        <f t="shared" si="1"/>
        <v>456131520</v>
      </c>
      <c r="U18" s="63">
        <f t="shared" si="1"/>
        <v>365601600</v>
      </c>
      <c r="V18" s="63">
        <f t="shared" si="1"/>
        <v>356495040</v>
      </c>
      <c r="W18" s="63">
        <f t="shared" si="1"/>
        <v>407920320</v>
      </c>
      <c r="X18" s="63">
        <f t="shared" si="1"/>
        <v>828696960</v>
      </c>
      <c r="Y18" s="63">
        <f t="shared" si="1"/>
        <v>439257600</v>
      </c>
    </row>
    <row r="19" spans="4:25" x14ac:dyDescent="0.3">
      <c r="D19" s="77"/>
      <c r="E19" s="11" t="s">
        <v>24</v>
      </c>
      <c r="F19" s="12">
        <f t="shared" ref="F19:Y19" si="2">F4*60*60*24*$AA4</f>
        <v>399427200</v>
      </c>
      <c r="G19" s="12">
        <f t="shared" si="2"/>
        <v>548726400</v>
      </c>
      <c r="H19" s="12">
        <f t="shared" si="2"/>
        <v>588124800</v>
      </c>
      <c r="I19" s="63">
        <f t="shared" si="2"/>
        <v>542505600</v>
      </c>
      <c r="J19" s="63">
        <f t="shared" si="2"/>
        <v>536025600</v>
      </c>
      <c r="K19" s="63">
        <f t="shared" si="2"/>
        <v>333331200</v>
      </c>
      <c r="L19" s="63">
        <f t="shared" si="2"/>
        <v>595382400</v>
      </c>
      <c r="M19" s="63">
        <f t="shared" si="2"/>
        <v>414201600</v>
      </c>
      <c r="N19" s="63">
        <f t="shared" si="2"/>
        <v>561686400</v>
      </c>
      <c r="O19" s="63">
        <f t="shared" si="2"/>
        <v>421977600</v>
      </c>
      <c r="P19" s="63">
        <f t="shared" si="2"/>
        <v>675475200.00000012</v>
      </c>
      <c r="Q19" s="63">
        <f t="shared" si="2"/>
        <v>683769600</v>
      </c>
      <c r="R19" s="63">
        <f t="shared" si="2"/>
        <v>1162771200</v>
      </c>
      <c r="S19" s="63">
        <f t="shared" si="2"/>
        <v>553392000</v>
      </c>
      <c r="T19" s="63">
        <f t="shared" si="2"/>
        <v>447379200</v>
      </c>
      <c r="U19" s="63">
        <f t="shared" si="2"/>
        <v>360288000</v>
      </c>
      <c r="V19" s="63">
        <f t="shared" si="2"/>
        <v>335923200</v>
      </c>
      <c r="W19" s="63">
        <f t="shared" si="2"/>
        <v>524102400</v>
      </c>
      <c r="X19" s="63">
        <f t="shared" si="2"/>
        <v>752457600</v>
      </c>
      <c r="Y19" s="63">
        <f t="shared" si="2"/>
        <v>628300800</v>
      </c>
    </row>
    <row r="20" spans="4:25" x14ac:dyDescent="0.3">
      <c r="D20" s="78"/>
      <c r="E20" s="11" t="s">
        <v>25</v>
      </c>
      <c r="F20" s="12">
        <f t="shared" ref="F20:Y20" si="3">F5*60*60*24*$AA5</f>
        <v>428276160</v>
      </c>
      <c r="G20" s="12">
        <f t="shared" si="3"/>
        <v>511038720</v>
      </c>
      <c r="H20" s="12">
        <f t="shared" si="3"/>
        <v>709240320</v>
      </c>
      <c r="I20" s="63">
        <f t="shared" si="3"/>
        <v>723971520</v>
      </c>
      <c r="J20" s="63">
        <f t="shared" si="3"/>
        <v>682456320</v>
      </c>
      <c r="K20" s="63">
        <f t="shared" si="3"/>
        <v>690223680</v>
      </c>
      <c r="L20" s="63">
        <f t="shared" si="3"/>
        <v>631834560</v>
      </c>
      <c r="M20" s="63">
        <f t="shared" si="3"/>
        <v>528984000</v>
      </c>
      <c r="N20" s="63">
        <f t="shared" si="3"/>
        <v>482379840</v>
      </c>
      <c r="O20" s="63">
        <f t="shared" si="3"/>
        <v>628352640</v>
      </c>
      <c r="P20" s="63">
        <f t="shared" si="3"/>
        <v>701205120</v>
      </c>
      <c r="Q20" s="63">
        <f t="shared" si="3"/>
        <v>1644001920</v>
      </c>
      <c r="R20" s="63">
        <f t="shared" si="3"/>
        <v>2353510080</v>
      </c>
      <c r="S20" s="63">
        <f t="shared" si="3"/>
        <v>633173760</v>
      </c>
      <c r="T20" s="63">
        <f t="shared" si="3"/>
        <v>464970240</v>
      </c>
      <c r="U20" s="63">
        <f t="shared" si="3"/>
        <v>468184320</v>
      </c>
      <c r="V20" s="63">
        <f t="shared" si="3"/>
        <v>945743040</v>
      </c>
      <c r="W20" s="63">
        <f t="shared" si="3"/>
        <v>582819840</v>
      </c>
      <c r="X20" s="63">
        <f t="shared" si="3"/>
        <v>1309737600</v>
      </c>
      <c r="Y20" s="63">
        <f t="shared" si="3"/>
        <v>467112960</v>
      </c>
    </row>
    <row r="21" spans="4:25" ht="15" customHeight="1" x14ac:dyDescent="0.3">
      <c r="D21" s="70" t="s">
        <v>28</v>
      </c>
      <c r="E21" s="2" t="s">
        <v>15</v>
      </c>
      <c r="F21" s="12">
        <f t="shared" ref="F21:Y21" si="4">F6*60*60*24*$AA6</f>
        <v>389171520</v>
      </c>
      <c r="G21" s="12">
        <f t="shared" si="4"/>
        <v>564606720</v>
      </c>
      <c r="H21" s="12">
        <f t="shared" si="4"/>
        <v>518806080</v>
      </c>
      <c r="I21" s="65">
        <f t="shared" si="4"/>
        <v>583891200</v>
      </c>
      <c r="J21" s="65">
        <f t="shared" si="4"/>
        <v>629691840</v>
      </c>
      <c r="K21" s="65">
        <f t="shared" si="4"/>
        <v>523627200</v>
      </c>
      <c r="L21" s="65">
        <f t="shared" si="4"/>
        <v>684866880</v>
      </c>
      <c r="M21" s="65">
        <f t="shared" si="4"/>
        <v>575320320</v>
      </c>
      <c r="N21" s="65">
        <f t="shared" si="4"/>
        <v>387564480</v>
      </c>
      <c r="O21" s="65">
        <f t="shared" si="4"/>
        <v>1510081920</v>
      </c>
      <c r="P21" s="65">
        <f t="shared" si="4"/>
        <v>1053682560</v>
      </c>
      <c r="Q21" s="65">
        <f t="shared" si="4"/>
        <v>1996747200</v>
      </c>
      <c r="R21" s="65">
        <f t="shared" si="4"/>
        <v>1218404160</v>
      </c>
      <c r="S21" s="65">
        <f t="shared" si="4"/>
        <v>804055680</v>
      </c>
      <c r="T21" s="65">
        <f t="shared" si="4"/>
        <v>499789440</v>
      </c>
      <c r="U21" s="65">
        <f t="shared" si="4"/>
        <v>516663360</v>
      </c>
      <c r="V21" s="65">
        <f t="shared" si="4"/>
        <v>1815151680</v>
      </c>
      <c r="W21" s="65">
        <f t="shared" si="4"/>
        <v>1832025600</v>
      </c>
      <c r="X21" s="65">
        <f t="shared" si="4"/>
        <v>3238453440</v>
      </c>
      <c r="Y21" s="65">
        <f t="shared" si="4"/>
        <v>436847040</v>
      </c>
    </row>
    <row r="22" spans="4:25" x14ac:dyDescent="0.3">
      <c r="D22" s="71"/>
      <c r="E22" s="2" t="s">
        <v>16</v>
      </c>
      <c r="F22" s="12">
        <f t="shared" ref="F22:Y22" si="5">F7*60*60*24*$AA7</f>
        <v>1220970240</v>
      </c>
      <c r="G22" s="12">
        <f t="shared" si="5"/>
        <v>596090880</v>
      </c>
      <c r="H22" s="12">
        <f t="shared" si="5"/>
        <v>421182720</v>
      </c>
      <c r="I22" s="65">
        <f t="shared" si="5"/>
        <v>427714560</v>
      </c>
      <c r="J22" s="65">
        <f t="shared" si="5"/>
        <v>476098560</v>
      </c>
      <c r="K22" s="65">
        <f t="shared" si="5"/>
        <v>1176215040</v>
      </c>
      <c r="L22" s="65">
        <f t="shared" si="5"/>
        <v>422634240</v>
      </c>
      <c r="M22" s="65">
        <f t="shared" si="5"/>
        <v>474405120</v>
      </c>
      <c r="N22" s="65">
        <f t="shared" si="5"/>
        <v>365783040</v>
      </c>
      <c r="O22" s="65">
        <f t="shared" si="5"/>
        <v>944213760</v>
      </c>
      <c r="P22" s="65">
        <f t="shared" si="5"/>
        <v>1644814080</v>
      </c>
      <c r="Q22" s="65">
        <f t="shared" si="5"/>
        <v>4038612480</v>
      </c>
      <c r="R22" s="65">
        <f t="shared" si="5"/>
        <v>2565077760</v>
      </c>
      <c r="S22" s="65">
        <f t="shared" si="5"/>
        <v>797610240</v>
      </c>
      <c r="T22" s="65">
        <f t="shared" si="5"/>
        <v>524724480</v>
      </c>
      <c r="U22" s="65">
        <f t="shared" si="5"/>
        <v>387555840</v>
      </c>
      <c r="V22" s="65">
        <f t="shared" si="5"/>
        <v>1291852800</v>
      </c>
      <c r="W22" s="65">
        <f t="shared" si="5"/>
        <v>3714681600</v>
      </c>
      <c r="X22" s="65">
        <f t="shared" si="5"/>
        <v>1281692159.9999998</v>
      </c>
      <c r="Y22" s="65">
        <f t="shared" si="5"/>
        <v>387797760</v>
      </c>
    </row>
    <row r="23" spans="4:25" x14ac:dyDescent="0.3">
      <c r="D23" s="72"/>
      <c r="E23" s="2" t="s">
        <v>17</v>
      </c>
      <c r="F23" s="12">
        <f t="shared" ref="F23:Y23" si="6">F8*60*60*24*$AA8</f>
        <v>1565524800</v>
      </c>
      <c r="G23" s="12">
        <f t="shared" si="6"/>
        <v>664243200</v>
      </c>
      <c r="H23" s="12">
        <f t="shared" si="6"/>
        <v>1157604480</v>
      </c>
      <c r="I23" s="65">
        <f t="shared" si="6"/>
        <v>990740160</v>
      </c>
      <c r="J23" s="65">
        <f t="shared" si="6"/>
        <v>467916480</v>
      </c>
      <c r="K23" s="65">
        <f t="shared" si="6"/>
        <v>821733120</v>
      </c>
      <c r="L23" s="65">
        <f t="shared" si="6"/>
        <v>374976000</v>
      </c>
      <c r="M23" s="65">
        <f t="shared" si="6"/>
        <v>524966400</v>
      </c>
      <c r="N23" s="65">
        <f t="shared" si="6"/>
        <v>400152960</v>
      </c>
      <c r="O23" s="65">
        <f t="shared" si="6"/>
        <v>1001721600</v>
      </c>
      <c r="P23" s="65">
        <f t="shared" si="6"/>
        <v>2176200000</v>
      </c>
      <c r="Q23" s="65">
        <f t="shared" si="6"/>
        <v>2172182400</v>
      </c>
      <c r="R23" s="65">
        <f t="shared" si="6"/>
        <v>2480734080</v>
      </c>
      <c r="S23" s="65">
        <f t="shared" si="6"/>
        <v>793609920</v>
      </c>
      <c r="T23" s="65">
        <f t="shared" si="6"/>
        <v>510770880</v>
      </c>
      <c r="U23" s="65">
        <f t="shared" si="6"/>
        <v>909048960</v>
      </c>
      <c r="V23" s="65">
        <f t="shared" si="6"/>
        <v>673885440</v>
      </c>
      <c r="W23" s="65">
        <f t="shared" si="6"/>
        <v>4002333120</v>
      </c>
      <c r="X23" s="65">
        <f t="shared" si="6"/>
        <v>5499558720.000001</v>
      </c>
      <c r="Y23" s="65">
        <f t="shared" si="6"/>
        <v>986722560</v>
      </c>
    </row>
    <row r="24" spans="4:25" ht="15" customHeight="1" x14ac:dyDescent="0.3">
      <c r="D24" s="67" t="s">
        <v>26</v>
      </c>
      <c r="E24" s="1" t="s">
        <v>18</v>
      </c>
      <c r="F24" s="12">
        <f t="shared" ref="F24:Y24" si="7">F9*60*60*24*$AA9</f>
        <v>615081600</v>
      </c>
      <c r="G24" s="12">
        <f t="shared" si="7"/>
        <v>1381795200</v>
      </c>
      <c r="H24" s="12">
        <f t="shared" si="7"/>
        <v>1197763200</v>
      </c>
      <c r="I24" s="66">
        <f t="shared" si="7"/>
        <v>540691200</v>
      </c>
      <c r="J24" s="66">
        <f t="shared" si="7"/>
        <v>479260800</v>
      </c>
      <c r="K24" s="66">
        <f t="shared" si="7"/>
        <v>628560000</v>
      </c>
      <c r="L24" s="66">
        <f t="shared" si="7"/>
        <v>717984000</v>
      </c>
      <c r="M24" s="66">
        <f t="shared" si="7"/>
        <v>582422400</v>
      </c>
      <c r="N24" s="66">
        <f t="shared" si="7"/>
        <v>492480000</v>
      </c>
      <c r="O24" s="66">
        <f t="shared" si="7"/>
        <v>1461888000</v>
      </c>
      <c r="P24" s="66">
        <f t="shared" si="7"/>
        <v>2323209600</v>
      </c>
      <c r="Q24" s="66">
        <f t="shared" si="7"/>
        <v>1130889600</v>
      </c>
      <c r="R24" s="66">
        <f t="shared" si="7"/>
        <v>2004393600</v>
      </c>
      <c r="S24" s="66">
        <f t="shared" si="7"/>
        <v>696470400</v>
      </c>
      <c r="T24" s="66">
        <f t="shared" si="7"/>
        <v>588643200</v>
      </c>
      <c r="U24" s="66">
        <f t="shared" si="7"/>
        <v>581126400</v>
      </c>
      <c r="V24" s="66">
        <f t="shared" si="7"/>
        <v>538876800</v>
      </c>
      <c r="W24" s="66">
        <f t="shared" si="7"/>
        <v>1372982400.0000002</v>
      </c>
      <c r="X24" s="66">
        <f t="shared" si="7"/>
        <v>3053116800</v>
      </c>
      <c r="Y24" s="66">
        <f t="shared" si="7"/>
        <v>661478400</v>
      </c>
    </row>
    <row r="25" spans="4:25" x14ac:dyDescent="0.3">
      <c r="D25" s="68"/>
      <c r="E25" s="1" t="s">
        <v>4</v>
      </c>
      <c r="F25" s="12">
        <f t="shared" ref="F25:Y25" si="8">F10*60*60*24*$AA10</f>
        <v>548268480</v>
      </c>
      <c r="G25" s="12">
        <f t="shared" si="8"/>
        <v>902620800</v>
      </c>
      <c r="H25" s="12">
        <f t="shared" si="8"/>
        <v>559517760</v>
      </c>
      <c r="I25" s="66">
        <f t="shared" si="8"/>
        <v>503539200</v>
      </c>
      <c r="J25" s="66">
        <f t="shared" si="8"/>
        <v>414884160</v>
      </c>
      <c r="K25" s="66">
        <f t="shared" si="8"/>
        <v>732542400</v>
      </c>
      <c r="L25" s="66">
        <f t="shared" si="8"/>
        <v>569695680</v>
      </c>
      <c r="M25" s="66">
        <f t="shared" si="8"/>
        <v>682456320</v>
      </c>
      <c r="N25" s="66">
        <f t="shared" si="8"/>
        <v>390778560</v>
      </c>
      <c r="O25" s="66">
        <f t="shared" si="8"/>
        <v>613353600</v>
      </c>
      <c r="P25" s="66">
        <f t="shared" si="8"/>
        <v>1211172480</v>
      </c>
      <c r="Q25" s="66">
        <f t="shared" si="8"/>
        <v>2666079360</v>
      </c>
      <c r="R25" s="66">
        <f t="shared" si="8"/>
        <v>800305920</v>
      </c>
      <c r="S25" s="66">
        <f t="shared" si="8"/>
        <v>869140800</v>
      </c>
      <c r="T25" s="66">
        <f t="shared" si="8"/>
        <v>551482560</v>
      </c>
      <c r="U25" s="66">
        <f t="shared" si="8"/>
        <v>384886080</v>
      </c>
      <c r="V25" s="66">
        <f t="shared" si="8"/>
        <v>389171520</v>
      </c>
      <c r="W25" s="66">
        <f t="shared" si="8"/>
        <v>700937280</v>
      </c>
      <c r="X25" s="66">
        <f t="shared" si="8"/>
        <v>975473280</v>
      </c>
      <c r="Y25" s="66">
        <f t="shared" si="8"/>
        <v>896192640</v>
      </c>
    </row>
    <row r="26" spans="4:25" x14ac:dyDescent="0.3">
      <c r="D26" s="69"/>
      <c r="E26" s="1" t="s">
        <v>19</v>
      </c>
      <c r="F26" s="12">
        <f t="shared" ref="F26:Y26" si="9">F11*60*60*24*$AA11</f>
        <v>452304000</v>
      </c>
      <c r="G26" s="12">
        <f t="shared" si="9"/>
        <v>483408000</v>
      </c>
      <c r="H26" s="12">
        <f t="shared" si="9"/>
        <v>610934400</v>
      </c>
      <c r="I26" s="66">
        <f t="shared" si="9"/>
        <v>449971200</v>
      </c>
      <c r="J26" s="66">
        <f t="shared" si="9"/>
        <v>400464000</v>
      </c>
      <c r="K26" s="66">
        <f t="shared" si="9"/>
        <v>698803200.00000012</v>
      </c>
      <c r="L26" s="66">
        <f t="shared" si="9"/>
        <v>589939200</v>
      </c>
      <c r="M26" s="66">
        <f t="shared" si="9"/>
        <v>386208000</v>
      </c>
      <c r="N26" s="66">
        <f t="shared" si="9"/>
        <v>234576000</v>
      </c>
      <c r="O26" s="66">
        <f t="shared" si="9"/>
        <v>482112000</v>
      </c>
      <c r="P26" s="66">
        <f t="shared" si="9"/>
        <v>511660800</v>
      </c>
      <c r="Q26" s="66">
        <f t="shared" si="9"/>
        <v>960595200</v>
      </c>
      <c r="R26" s="66">
        <f t="shared" si="9"/>
        <v>391392000</v>
      </c>
      <c r="S26" s="66">
        <f t="shared" si="9"/>
        <v>425606400</v>
      </c>
      <c r="T26" s="66">
        <f t="shared" si="9"/>
        <v>321667200</v>
      </c>
      <c r="U26" s="66">
        <f t="shared" si="9"/>
        <v>282787200</v>
      </c>
      <c r="V26" s="66">
        <f t="shared" si="9"/>
        <v>747014400</v>
      </c>
      <c r="W26" s="66">
        <f t="shared" si="9"/>
        <v>1054425600</v>
      </c>
      <c r="X26" s="66">
        <f t="shared" si="9"/>
        <v>608342400</v>
      </c>
      <c r="Y26" s="66">
        <f t="shared" si="9"/>
        <v>1100822400</v>
      </c>
    </row>
    <row r="27" spans="4:25" ht="15" customHeight="1" x14ac:dyDescent="0.3">
      <c r="D27" s="73" t="s">
        <v>27</v>
      </c>
      <c r="E27" s="6" t="s">
        <v>20</v>
      </c>
      <c r="F27" s="12">
        <f t="shared" ref="F27:Y27" si="10">F12*60*60*24*$AA12</f>
        <v>460952640</v>
      </c>
      <c r="G27" s="12">
        <f t="shared" si="10"/>
        <v>383546880</v>
      </c>
      <c r="H27" s="12">
        <f t="shared" si="10"/>
        <v>479701440</v>
      </c>
      <c r="I27" s="64">
        <f t="shared" si="10"/>
        <v>340960320</v>
      </c>
      <c r="J27" s="64">
        <f t="shared" si="10"/>
        <v>217753920</v>
      </c>
      <c r="K27" s="64">
        <f t="shared" si="10"/>
        <v>522288000</v>
      </c>
      <c r="L27" s="64">
        <f t="shared" si="10"/>
        <v>456667200</v>
      </c>
      <c r="M27" s="64">
        <f t="shared" si="10"/>
        <v>233824320</v>
      </c>
      <c r="N27" s="64">
        <f t="shared" si="10"/>
        <v>207308160</v>
      </c>
      <c r="O27" s="64">
        <f t="shared" si="10"/>
        <v>365601600</v>
      </c>
      <c r="P27" s="64">
        <f t="shared" si="10"/>
        <v>278285760</v>
      </c>
      <c r="Q27" s="64">
        <f t="shared" si="10"/>
        <v>323818560</v>
      </c>
      <c r="R27" s="64">
        <f t="shared" si="10"/>
        <v>337746240</v>
      </c>
      <c r="S27" s="64">
        <f t="shared" si="10"/>
        <v>197130240</v>
      </c>
      <c r="T27" s="64">
        <f t="shared" si="10"/>
        <v>256858560</v>
      </c>
      <c r="U27" s="64">
        <f t="shared" si="10"/>
        <v>300784320</v>
      </c>
      <c r="V27" s="64">
        <f t="shared" si="10"/>
        <v>385957440</v>
      </c>
      <c r="W27" s="64">
        <f t="shared" si="10"/>
        <v>1091715840</v>
      </c>
      <c r="X27" s="64">
        <f t="shared" si="10"/>
        <v>586033920</v>
      </c>
      <c r="Y27" s="64">
        <f t="shared" si="10"/>
        <v>198737280</v>
      </c>
    </row>
    <row r="28" spans="4:25" x14ac:dyDescent="0.3">
      <c r="D28" s="74"/>
      <c r="E28" s="6" t="s">
        <v>21</v>
      </c>
      <c r="F28" s="12">
        <f t="shared" ref="F28:Y28" si="11">F13*60*60*24*$AA13</f>
        <v>327836160</v>
      </c>
      <c r="G28" s="12">
        <f t="shared" si="11"/>
        <v>337478400</v>
      </c>
      <c r="H28" s="12">
        <f t="shared" si="11"/>
        <v>402295680</v>
      </c>
      <c r="I28" s="64">
        <f t="shared" si="11"/>
        <v>365333760</v>
      </c>
      <c r="J28" s="64">
        <f t="shared" si="11"/>
        <v>170078400</v>
      </c>
      <c r="K28" s="64">
        <f t="shared" si="11"/>
        <v>432561600</v>
      </c>
      <c r="L28" s="64">
        <f t="shared" si="11"/>
        <v>284178240</v>
      </c>
      <c r="M28" s="64">
        <f t="shared" si="11"/>
        <v>242663040</v>
      </c>
      <c r="N28" s="64">
        <f t="shared" si="11"/>
        <v>167935680</v>
      </c>
      <c r="O28" s="64">
        <f t="shared" si="11"/>
        <v>260340480</v>
      </c>
      <c r="P28" s="64">
        <f t="shared" si="11"/>
        <v>302391360</v>
      </c>
      <c r="Q28" s="64">
        <f t="shared" si="11"/>
        <v>188827200</v>
      </c>
      <c r="R28" s="64">
        <f t="shared" si="11"/>
        <v>331318080</v>
      </c>
      <c r="S28" s="64">
        <f t="shared" si="11"/>
        <v>234360000</v>
      </c>
      <c r="T28" s="64">
        <f t="shared" si="11"/>
        <v>238913280</v>
      </c>
      <c r="U28" s="64">
        <f t="shared" si="11"/>
        <v>450239040</v>
      </c>
      <c r="V28" s="64">
        <f t="shared" si="11"/>
        <v>328639680</v>
      </c>
      <c r="W28" s="64">
        <f t="shared" si="11"/>
        <v>1627128000</v>
      </c>
      <c r="X28" s="64">
        <f t="shared" si="11"/>
        <v>362119679.99999994</v>
      </c>
      <c r="Y28" s="64">
        <f t="shared" si="11"/>
        <v>353013120.00000006</v>
      </c>
    </row>
    <row r="29" spans="4:25" x14ac:dyDescent="0.3">
      <c r="D29" s="75"/>
      <c r="E29" s="6" t="s">
        <v>22</v>
      </c>
      <c r="F29" s="12">
        <f t="shared" ref="F29:Y29" si="12">F14*60*60*24*$AA14</f>
        <v>380764800</v>
      </c>
      <c r="G29" s="12">
        <f t="shared" si="12"/>
        <v>393465600</v>
      </c>
      <c r="H29" s="12">
        <f t="shared" si="12"/>
        <v>356918400</v>
      </c>
      <c r="I29" s="64">
        <f t="shared" si="12"/>
        <v>450230400</v>
      </c>
      <c r="J29" s="64">
        <f t="shared" si="12"/>
        <v>235094400</v>
      </c>
      <c r="K29" s="64">
        <f t="shared" si="12"/>
        <v>388800000</v>
      </c>
      <c r="L29" s="64">
        <f t="shared" si="12"/>
        <v>341366399.99999994</v>
      </c>
      <c r="M29" s="64">
        <f t="shared" si="12"/>
        <v>342403200</v>
      </c>
      <c r="N29" s="64">
        <f t="shared" si="12"/>
        <v>177811200</v>
      </c>
      <c r="O29" s="64">
        <f t="shared" si="12"/>
        <v>292896000</v>
      </c>
      <c r="P29" s="64">
        <f t="shared" si="12"/>
        <v>401241600</v>
      </c>
      <c r="Q29" s="64">
        <f t="shared" si="12"/>
        <v>251424000</v>
      </c>
      <c r="R29" s="64">
        <f t="shared" si="12"/>
        <v>419644800</v>
      </c>
      <c r="S29" s="64">
        <f t="shared" si="12"/>
        <v>356400000</v>
      </c>
      <c r="T29" s="64">
        <f t="shared" si="12"/>
        <v>272678400</v>
      </c>
      <c r="U29" s="64">
        <f t="shared" si="12"/>
        <v>522806400</v>
      </c>
      <c r="V29" s="64">
        <f t="shared" si="12"/>
        <v>402537600</v>
      </c>
      <c r="W29" s="64">
        <f t="shared" si="12"/>
        <v>874800000</v>
      </c>
      <c r="X29" s="64">
        <f t="shared" si="12"/>
        <v>393984000</v>
      </c>
      <c r="Y29" s="64">
        <f t="shared" si="12"/>
        <v>344995200</v>
      </c>
    </row>
    <row r="30" spans="4:25" ht="15.6" x14ac:dyDescent="0.3">
      <c r="D30" s="9"/>
      <c r="E30" s="10" t="s">
        <v>31</v>
      </c>
      <c r="F30" s="9">
        <f>SUM(F18:F29)</f>
        <v>7094986560</v>
      </c>
      <c r="G30" s="9">
        <f t="shared" ref="G30:Y30" si="13">SUM(G18:G29)</f>
        <v>7304843520</v>
      </c>
      <c r="H30" s="9">
        <f t="shared" si="13"/>
        <v>7507235520</v>
      </c>
      <c r="I30" s="9">
        <f t="shared" si="13"/>
        <v>6328005120</v>
      </c>
      <c r="J30" s="9">
        <f t="shared" si="13"/>
        <v>5316649920</v>
      </c>
      <c r="K30" s="9">
        <f t="shared" si="13"/>
        <v>7262326080</v>
      </c>
      <c r="L30" s="9">
        <f t="shared" si="13"/>
        <v>6173064000</v>
      </c>
      <c r="M30" s="9">
        <f t="shared" si="13"/>
        <v>5462467200</v>
      </c>
      <c r="N30" s="9">
        <f t="shared" si="13"/>
        <v>4164687360</v>
      </c>
      <c r="O30" s="9">
        <f t="shared" si="13"/>
        <v>8324570880</v>
      </c>
      <c r="P30" s="9">
        <f t="shared" si="13"/>
        <v>11640922560</v>
      </c>
      <c r="Q30" s="9">
        <f t="shared" si="13"/>
        <v>16482545280</v>
      </c>
      <c r="R30" s="9">
        <f t="shared" si="13"/>
        <v>14470807680</v>
      </c>
      <c r="S30" s="9">
        <f t="shared" si="13"/>
        <v>6836901120</v>
      </c>
      <c r="T30" s="9">
        <f t="shared" si="13"/>
        <v>5134008960</v>
      </c>
      <c r="U30" s="9">
        <f t="shared" si="13"/>
        <v>5529971520</v>
      </c>
      <c r="V30" s="9">
        <f t="shared" si="13"/>
        <v>8211248640</v>
      </c>
      <c r="W30" s="9">
        <f t="shared" si="13"/>
        <v>17785872000</v>
      </c>
      <c r="X30" s="9">
        <f t="shared" si="13"/>
        <v>18889666560</v>
      </c>
      <c r="Y30" s="9">
        <f t="shared" si="13"/>
        <v>6901277760</v>
      </c>
    </row>
    <row r="31" spans="4:25" x14ac:dyDescent="0.3">
      <c r="D31" s="8"/>
      <c r="E31" s="8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3" spans="3:27" ht="28.8" x14ac:dyDescent="0.3">
      <c r="D33" s="8"/>
      <c r="E33" s="14" t="s">
        <v>33</v>
      </c>
      <c r="F33" s="10">
        <v>1986</v>
      </c>
      <c r="G33" s="10">
        <v>1987</v>
      </c>
      <c r="H33" s="10">
        <v>1988</v>
      </c>
      <c r="I33" s="10">
        <v>1989</v>
      </c>
      <c r="J33" s="10">
        <v>1990</v>
      </c>
      <c r="K33" s="10">
        <v>1991</v>
      </c>
      <c r="L33" s="10">
        <v>1992</v>
      </c>
      <c r="M33" s="10">
        <v>1993</v>
      </c>
      <c r="N33" s="10">
        <v>1994</v>
      </c>
      <c r="O33" s="10">
        <v>1995</v>
      </c>
      <c r="P33" s="10">
        <v>1996</v>
      </c>
      <c r="Q33" s="10">
        <v>1998</v>
      </c>
      <c r="R33" s="10">
        <v>1999</v>
      </c>
      <c r="S33" s="10">
        <v>2000</v>
      </c>
      <c r="T33" s="10">
        <v>2001</v>
      </c>
      <c r="U33" s="10">
        <v>2002</v>
      </c>
      <c r="V33" s="10">
        <v>2004</v>
      </c>
      <c r="W33" s="10">
        <v>2005</v>
      </c>
      <c r="X33" s="10">
        <v>2006</v>
      </c>
      <c r="Y33" s="10">
        <v>2007</v>
      </c>
    </row>
    <row r="34" spans="3:27" ht="28.8" x14ac:dyDescent="0.3">
      <c r="C34" s="33" t="s">
        <v>42</v>
      </c>
      <c r="D34" s="21" t="s">
        <v>34</v>
      </c>
      <c r="E34" s="22" t="s">
        <v>38</v>
      </c>
      <c r="F34" s="57">
        <f>SUM(F18:F20)</f>
        <v>1134112320</v>
      </c>
      <c r="G34" s="57">
        <f t="shared" ref="G34:J34" si="14">SUM(G18:G20)</f>
        <v>1597587840</v>
      </c>
      <c r="H34" s="57">
        <f t="shared" si="14"/>
        <v>1802511360</v>
      </c>
      <c r="I34" s="57">
        <f t="shared" si="14"/>
        <v>1674933120</v>
      </c>
      <c r="J34" s="57">
        <f t="shared" si="14"/>
        <v>1825407360</v>
      </c>
      <c r="K34" s="57">
        <f t="shared" ref="K34:V34" si="15">SUM(K18:K20)</f>
        <v>1337195520</v>
      </c>
      <c r="L34" s="57">
        <f t="shared" si="15"/>
        <v>1730756160</v>
      </c>
      <c r="M34" s="57">
        <f t="shared" si="15"/>
        <v>1417798080</v>
      </c>
      <c r="N34" s="57">
        <f t="shared" si="15"/>
        <v>1340297280</v>
      </c>
      <c r="O34" s="57">
        <f t="shared" si="15"/>
        <v>1392361920</v>
      </c>
      <c r="P34" s="57">
        <f t="shared" si="15"/>
        <v>1738264320</v>
      </c>
      <c r="Q34" s="57">
        <f t="shared" si="15"/>
        <v>2753369280</v>
      </c>
      <c r="R34" s="57">
        <f t="shared" si="15"/>
        <v>3921791040</v>
      </c>
      <c r="S34" s="57">
        <f t="shared" si="15"/>
        <v>1662517440</v>
      </c>
      <c r="T34" s="57">
        <f t="shared" si="15"/>
        <v>1368480960</v>
      </c>
      <c r="U34" s="57">
        <f t="shared" si="15"/>
        <v>1194073920</v>
      </c>
      <c r="V34" s="57">
        <f t="shared" si="15"/>
        <v>1638161280</v>
      </c>
      <c r="W34" s="23">
        <f t="shared" ref="W34:Y34" si="16">SUM(W18:W20)</f>
        <v>1514842560</v>
      </c>
      <c r="X34" s="23">
        <f t="shared" si="16"/>
        <v>2890892160</v>
      </c>
      <c r="Y34" s="23">
        <f t="shared" si="16"/>
        <v>1534671360</v>
      </c>
      <c r="Z34" s="59">
        <f>AVERAGE(F34:Y34)</f>
        <v>1773501264</v>
      </c>
      <c r="AA34">
        <f>STDEV(F34:Y34)</f>
        <v>672157287.51078391</v>
      </c>
    </row>
    <row r="35" spans="3:27" ht="43.2" x14ac:dyDescent="0.3">
      <c r="C35" s="32" t="s">
        <v>43</v>
      </c>
      <c r="D35" s="16" t="s">
        <v>35</v>
      </c>
      <c r="E35" s="15" t="s">
        <v>39</v>
      </c>
      <c r="F35" s="58">
        <f>SUM(F18:F23)</f>
        <v>4309778880</v>
      </c>
      <c r="G35" s="58">
        <f t="shared" ref="G35:X35" si="17">SUM(G18:G23)</f>
        <v>3422528640</v>
      </c>
      <c r="H35" s="58">
        <f t="shared" si="17"/>
        <v>3900104640</v>
      </c>
      <c r="I35" s="58">
        <f t="shared" si="17"/>
        <v>3677279040</v>
      </c>
      <c r="J35" s="58">
        <f t="shared" si="17"/>
        <v>3399114240</v>
      </c>
      <c r="K35" s="58">
        <f t="shared" si="17"/>
        <v>3858770880</v>
      </c>
      <c r="L35" s="58">
        <f t="shared" si="17"/>
        <v>3213233280</v>
      </c>
      <c r="M35" s="58">
        <f t="shared" si="17"/>
        <v>2992489920</v>
      </c>
      <c r="N35" s="58">
        <f t="shared" si="17"/>
        <v>2493797760</v>
      </c>
      <c r="O35" s="58">
        <f t="shared" si="17"/>
        <v>4848379200</v>
      </c>
      <c r="P35" s="58">
        <f t="shared" si="17"/>
        <v>6612960960</v>
      </c>
      <c r="Q35" s="58">
        <f t="shared" si="17"/>
        <v>10960911360</v>
      </c>
      <c r="R35" s="58">
        <f t="shared" si="17"/>
        <v>10186007040</v>
      </c>
      <c r="S35" s="58">
        <f t="shared" si="17"/>
        <v>4057793280</v>
      </c>
      <c r="T35" s="58">
        <f t="shared" si="17"/>
        <v>2903765760</v>
      </c>
      <c r="U35" s="58">
        <f t="shared" si="17"/>
        <v>3007342080</v>
      </c>
      <c r="V35" s="58">
        <f t="shared" si="17"/>
        <v>5419051200</v>
      </c>
      <c r="W35" s="58">
        <f t="shared" si="17"/>
        <v>11063882880</v>
      </c>
      <c r="X35" s="58">
        <f t="shared" si="17"/>
        <v>12910596480</v>
      </c>
      <c r="Y35" s="58">
        <f>SUM(Y18:Y23)</f>
        <v>3346038720</v>
      </c>
      <c r="Z35" s="59">
        <f>AVERAGE(F35:Y35)</f>
        <v>5329191312</v>
      </c>
      <c r="AA35">
        <f t="shared" ref="AA35:AA37" si="18">STDEV(F35:Y35)</f>
        <v>3225633927.0145597</v>
      </c>
    </row>
    <row r="36" spans="3:27" ht="43.2" x14ac:dyDescent="0.3">
      <c r="C36" s="24" t="s">
        <v>44</v>
      </c>
      <c r="D36" s="25" t="s">
        <v>36</v>
      </c>
      <c r="E36" s="26" t="s">
        <v>40</v>
      </c>
      <c r="F36" s="27">
        <f>SUM(F18:F26)</f>
        <v>5925432960</v>
      </c>
      <c r="G36" s="27">
        <f t="shared" ref="G36:Y36" si="19">SUM(G18:G26)</f>
        <v>6190352640</v>
      </c>
      <c r="H36" s="27">
        <f t="shared" si="19"/>
        <v>6268320000</v>
      </c>
      <c r="I36" s="27">
        <f t="shared" si="19"/>
        <v>5171480640</v>
      </c>
      <c r="J36" s="27">
        <f t="shared" si="19"/>
        <v>4693723200</v>
      </c>
      <c r="K36" s="27">
        <f t="shared" si="19"/>
        <v>5918676480</v>
      </c>
      <c r="L36" s="27">
        <f t="shared" si="19"/>
        <v>5090852160</v>
      </c>
      <c r="M36" s="27">
        <f t="shared" si="19"/>
        <v>4643576640</v>
      </c>
      <c r="N36" s="27">
        <f t="shared" si="19"/>
        <v>3611632320</v>
      </c>
      <c r="O36" s="27">
        <f t="shared" si="19"/>
        <v>7405732800</v>
      </c>
      <c r="P36" s="27">
        <f t="shared" si="19"/>
        <v>10659003840</v>
      </c>
      <c r="Q36" s="27">
        <f t="shared" si="19"/>
        <v>15718475520</v>
      </c>
      <c r="R36" s="27">
        <f t="shared" si="19"/>
        <v>13382098560</v>
      </c>
      <c r="S36" s="27">
        <f t="shared" si="19"/>
        <v>6049010880</v>
      </c>
      <c r="T36" s="27">
        <f t="shared" si="19"/>
        <v>4365558720</v>
      </c>
      <c r="U36" s="27">
        <f t="shared" si="19"/>
        <v>4256141760</v>
      </c>
      <c r="V36" s="27">
        <f t="shared" si="19"/>
        <v>7094113920</v>
      </c>
      <c r="W36" s="27">
        <f t="shared" si="19"/>
        <v>14192228160</v>
      </c>
      <c r="X36" s="27">
        <f t="shared" si="19"/>
        <v>17547528960</v>
      </c>
      <c r="Y36" s="27">
        <f t="shared" si="19"/>
        <v>6004532160</v>
      </c>
      <c r="Z36" s="59">
        <f t="shared" ref="Z36:Z37" si="20">AVERAGE(F36:Y36)</f>
        <v>7709423616</v>
      </c>
      <c r="AA36">
        <f t="shared" si="18"/>
        <v>4182909346.0669479</v>
      </c>
    </row>
    <row r="37" spans="3:27" ht="43.2" x14ac:dyDescent="0.3">
      <c r="C37" s="28" t="s">
        <v>45</v>
      </c>
      <c r="D37" s="29" t="s">
        <v>37</v>
      </c>
      <c r="E37" s="30" t="s">
        <v>41</v>
      </c>
      <c r="F37" s="31">
        <f>SUM(F18:F29)</f>
        <v>7094986560</v>
      </c>
      <c r="G37" s="31">
        <f t="shared" ref="G37:Y37" si="21">SUM(G18:G29)</f>
        <v>7304843520</v>
      </c>
      <c r="H37" s="31">
        <f t="shared" si="21"/>
        <v>7507235520</v>
      </c>
      <c r="I37" s="31">
        <f t="shared" si="21"/>
        <v>6328005120</v>
      </c>
      <c r="J37" s="31">
        <f t="shared" si="21"/>
        <v>5316649920</v>
      </c>
      <c r="K37" s="31">
        <f t="shared" si="21"/>
        <v>7262326080</v>
      </c>
      <c r="L37" s="31">
        <f t="shared" si="21"/>
        <v>6173064000</v>
      </c>
      <c r="M37" s="31">
        <f t="shared" si="21"/>
        <v>5462467200</v>
      </c>
      <c r="N37" s="31">
        <f t="shared" si="21"/>
        <v>4164687360</v>
      </c>
      <c r="O37" s="31">
        <f t="shared" si="21"/>
        <v>8324570880</v>
      </c>
      <c r="P37" s="31">
        <f t="shared" si="21"/>
        <v>11640922560</v>
      </c>
      <c r="Q37" s="31">
        <f t="shared" si="21"/>
        <v>16482545280</v>
      </c>
      <c r="R37" s="31">
        <f t="shared" si="21"/>
        <v>14470807680</v>
      </c>
      <c r="S37" s="31">
        <f t="shared" si="21"/>
        <v>6836901120</v>
      </c>
      <c r="T37" s="31">
        <f t="shared" si="21"/>
        <v>5134008960</v>
      </c>
      <c r="U37" s="31">
        <f t="shared" si="21"/>
        <v>5529971520</v>
      </c>
      <c r="V37" s="31">
        <f t="shared" si="21"/>
        <v>8211248640</v>
      </c>
      <c r="W37" s="31">
        <f t="shared" si="21"/>
        <v>17785872000</v>
      </c>
      <c r="X37" s="31">
        <f t="shared" si="21"/>
        <v>18889666560</v>
      </c>
      <c r="Y37" s="31">
        <f t="shared" si="21"/>
        <v>6901277760</v>
      </c>
      <c r="Z37" s="59">
        <f t="shared" si="20"/>
        <v>8841102912</v>
      </c>
      <c r="AA37">
        <f t="shared" si="18"/>
        <v>4477292379.8928795</v>
      </c>
    </row>
    <row r="38" spans="3:27" x14ac:dyDescent="0.3">
      <c r="P38">
        <f>P37/10^9</f>
        <v>11.64092256</v>
      </c>
      <c r="Q38">
        <f>Q37/10^9</f>
        <v>16.48254528</v>
      </c>
      <c r="R38">
        <f>R37/10^9</f>
        <v>14.47080768</v>
      </c>
    </row>
    <row r="39" spans="3:27" ht="28.8" x14ac:dyDescent="0.3">
      <c r="C39" s="18" t="s">
        <v>48</v>
      </c>
      <c r="D39" s="19" t="s">
        <v>49</v>
      </c>
      <c r="F39" s="10">
        <v>1986</v>
      </c>
      <c r="G39" s="10">
        <v>1987</v>
      </c>
      <c r="H39" s="10">
        <v>1988</v>
      </c>
      <c r="I39" s="10">
        <v>1989</v>
      </c>
      <c r="J39" s="10">
        <v>1990</v>
      </c>
      <c r="K39" s="10">
        <v>1991</v>
      </c>
      <c r="L39" s="10">
        <v>1992</v>
      </c>
      <c r="M39" s="10">
        <v>1993</v>
      </c>
      <c r="N39" s="10">
        <v>1994</v>
      </c>
      <c r="O39" s="10">
        <v>1995</v>
      </c>
      <c r="P39" s="10">
        <v>1996</v>
      </c>
      <c r="Q39" s="10">
        <v>1998</v>
      </c>
      <c r="R39" s="10">
        <v>1999</v>
      </c>
      <c r="S39" s="10">
        <v>2000</v>
      </c>
      <c r="T39" s="10">
        <v>2001</v>
      </c>
      <c r="U39" s="10">
        <v>2002</v>
      </c>
      <c r="V39" s="10">
        <v>2004</v>
      </c>
      <c r="W39" s="10">
        <v>2005</v>
      </c>
      <c r="X39" s="10">
        <v>2006</v>
      </c>
      <c r="Y39" s="10">
        <v>2007</v>
      </c>
    </row>
    <row r="40" spans="3:27" ht="15.6" x14ac:dyDescent="0.3">
      <c r="C40" s="20">
        <f>AVERAGE(F34:Y34)</f>
        <v>1773501264</v>
      </c>
      <c r="D40" s="20">
        <f>STDEV(F34:Y34)</f>
        <v>672157287.51078391</v>
      </c>
      <c r="E40" s="22" t="s">
        <v>50</v>
      </c>
      <c r="F40" s="37">
        <f>(F34-$C$40)/$D$40</f>
        <v>-0.95124899466293711</v>
      </c>
      <c r="G40" s="37">
        <f t="shared" ref="G40:Y40" si="22">(G34-$C$40)/$D$40</f>
        <v>-0.26171467195046622</v>
      </c>
      <c r="H40" s="37">
        <f t="shared" si="22"/>
        <v>4.3159683810665476E-2</v>
      </c>
      <c r="I40" s="37">
        <f t="shared" si="22"/>
        <v>-0.14664446228803046</v>
      </c>
      <c r="J40" s="37">
        <f t="shared" si="22"/>
        <v>7.7223139530667118E-2</v>
      </c>
      <c r="K40" s="37">
        <f t="shared" si="22"/>
        <v>-0.6491125694936396</v>
      </c>
      <c r="L40" s="37">
        <f t="shared" si="22"/>
        <v>-6.3593901002396272E-2</v>
      </c>
      <c r="M40" s="37">
        <f t="shared" si="22"/>
        <v>-0.52919635122499986</v>
      </c>
      <c r="N40" s="37">
        <f t="shared" si="22"/>
        <v>-0.64449793530364685</v>
      </c>
      <c r="O40" s="37">
        <f t="shared" si="22"/>
        <v>-0.56703892240978659</v>
      </c>
      <c r="P40" s="37">
        <f t="shared" si="22"/>
        <v>-5.2423658353082526E-2</v>
      </c>
      <c r="Q40" s="37">
        <f t="shared" si="22"/>
        <v>1.4577957186609827</v>
      </c>
      <c r="R40" s="37">
        <f t="shared" si="22"/>
        <v>3.1961117076567191</v>
      </c>
      <c r="S40" s="37">
        <f t="shared" si="22"/>
        <v>-0.16511585318223512</v>
      </c>
      <c r="T40" s="37">
        <f t="shared" si="22"/>
        <v>-0.60256774943245994</v>
      </c>
      <c r="U40" s="37">
        <f t="shared" si="22"/>
        <v>-0.86204130307923477</v>
      </c>
      <c r="V40" s="37">
        <f t="shared" si="22"/>
        <v>-0.20135165758777648</v>
      </c>
      <c r="W40" s="37">
        <f t="shared" si="22"/>
        <v>-0.38481871550912872</v>
      </c>
      <c r="X40" s="37">
        <f t="shared" si="22"/>
        <v>1.6623949732629699</v>
      </c>
      <c r="Y40" s="37">
        <f t="shared" si="22"/>
        <v>-0.35531847744218392</v>
      </c>
    </row>
    <row r="41" spans="3:27" ht="15.6" x14ac:dyDescent="0.3">
      <c r="C41" s="34">
        <f>AVERAGE(F35:Y35)</f>
        <v>5329191312</v>
      </c>
      <c r="D41" s="34">
        <f>STDEV(F35:Y35)</f>
        <v>3225633927.0145597</v>
      </c>
      <c r="E41" s="15" t="s">
        <v>51</v>
      </c>
      <c r="F41" s="37">
        <f>(F35-$C$41)/$D$41</f>
        <v>-0.3160347562885113</v>
      </c>
      <c r="G41" s="37">
        <f t="shared" ref="G41:Y41" si="23">(G35-$C$41)/$D$41</f>
        <v>-0.59109704174170963</v>
      </c>
      <c r="H41" s="37">
        <f t="shared" si="23"/>
        <v>-0.44304056329252189</v>
      </c>
      <c r="I41" s="37">
        <f t="shared" si="23"/>
        <v>-0.51212019385253182</v>
      </c>
      <c r="J41" s="37">
        <f t="shared" si="23"/>
        <v>-0.59835589396418454</v>
      </c>
      <c r="K41" s="37">
        <f t="shared" si="23"/>
        <v>-0.45585471422695722</v>
      </c>
      <c r="L41" s="37">
        <f t="shared" si="23"/>
        <v>-0.65598207356356619</v>
      </c>
      <c r="M41" s="37">
        <f t="shared" si="23"/>
        <v>-0.72441617519899448</v>
      </c>
      <c r="N41" s="37">
        <f t="shared" si="23"/>
        <v>-0.87901901336468724</v>
      </c>
      <c r="O41" s="37">
        <f t="shared" si="23"/>
        <v>-0.14905972682554491</v>
      </c>
      <c r="P41" s="37">
        <f t="shared" si="23"/>
        <v>0.39798987642350819</v>
      </c>
      <c r="Q41" s="37">
        <f t="shared" si="23"/>
        <v>1.7459265916180264</v>
      </c>
      <c r="R41" s="37">
        <f t="shared" si="23"/>
        <v>1.5056934041164298</v>
      </c>
      <c r="S41" s="37">
        <f t="shared" si="23"/>
        <v>-0.39415447033592077</v>
      </c>
      <c r="T41" s="37">
        <f t="shared" si="23"/>
        <v>-0.7519221358899888</v>
      </c>
      <c r="U41" s="37">
        <f t="shared" si="23"/>
        <v>-0.71981175934274566</v>
      </c>
      <c r="V41" s="37">
        <f t="shared" si="23"/>
        <v>2.7858055201933147E-2</v>
      </c>
      <c r="W41" s="37">
        <f t="shared" si="23"/>
        <v>1.7778494701373826</v>
      </c>
      <c r="X41" s="37">
        <f t="shared" si="23"/>
        <v>2.3503613055734638</v>
      </c>
      <c r="Y41" s="37">
        <f t="shared" si="23"/>
        <v>-0.61481018518287944</v>
      </c>
    </row>
    <row r="42" spans="3:27" ht="15.6" x14ac:dyDescent="0.3">
      <c r="C42" s="35">
        <f>AVERAGE(F36:Y36)</f>
        <v>7709423616</v>
      </c>
      <c r="D42" s="35">
        <f>STDEV(F36:Y36)</f>
        <v>4182909346.0669479</v>
      </c>
      <c r="E42" s="26" t="s">
        <v>52</v>
      </c>
      <c r="F42" s="37">
        <f>(F36-$C$42)/$D$42</f>
        <v>-0.42649517558333599</v>
      </c>
      <c r="G42" s="37">
        <f t="shared" ref="G42:Y42" si="24">(G36-$C$42)/$D$42</f>
        <v>-0.36316134305619902</v>
      </c>
      <c r="H42" s="37">
        <f t="shared" si="24"/>
        <v>-0.34452183797744085</v>
      </c>
      <c r="I42" s="37">
        <f t="shared" si="24"/>
        <v>-0.60674108999908027</v>
      </c>
      <c r="J42" s="37">
        <f t="shared" si="24"/>
        <v>-0.72095763175827943</v>
      </c>
      <c r="K42" s="37">
        <f t="shared" si="24"/>
        <v>-0.42811043411298899</v>
      </c>
      <c r="L42" s="37">
        <f t="shared" si="24"/>
        <v>-0.62601678385933857</v>
      </c>
      <c r="M42" s="37">
        <f t="shared" si="24"/>
        <v>-0.73294607230317221</v>
      </c>
      <c r="N42" s="37">
        <f t="shared" si="24"/>
        <v>-0.97965099335777339</v>
      </c>
      <c r="O42" s="37">
        <f t="shared" si="24"/>
        <v>-7.2602772585915701E-2</v>
      </c>
      <c r="P42" s="37">
        <f t="shared" si="24"/>
        <v>0.70515040608599211</v>
      </c>
      <c r="Q42" s="37">
        <f t="shared" si="24"/>
        <v>1.914708458009172</v>
      </c>
      <c r="R42" s="37">
        <f t="shared" si="24"/>
        <v>1.3561553633319425</v>
      </c>
      <c r="S42" s="37">
        <f t="shared" si="24"/>
        <v>-0.39695164265542393</v>
      </c>
      <c r="T42" s="37">
        <f t="shared" si="24"/>
        <v>-0.79941127558600478</v>
      </c>
      <c r="U42" s="37">
        <f t="shared" si="24"/>
        <v>-0.82556937535521957</v>
      </c>
      <c r="V42" s="37">
        <f t="shared" si="24"/>
        <v>-0.14710089200918386</v>
      </c>
      <c r="W42" s="37">
        <f t="shared" si="24"/>
        <v>1.5498314707909144</v>
      </c>
      <c r="X42" s="37">
        <f t="shared" si="24"/>
        <v>2.3519767056989767</v>
      </c>
      <c r="Y42" s="37">
        <f t="shared" si="24"/>
        <v>-0.40758508371764102</v>
      </c>
    </row>
    <row r="43" spans="3:27" ht="15.6" x14ac:dyDescent="0.3">
      <c r="C43" s="36">
        <f>AVERAGE(F37:Y37)</f>
        <v>8841102912</v>
      </c>
      <c r="D43" s="36">
        <f>STDEV(F37:Y37)</f>
        <v>4477292379.8928795</v>
      </c>
      <c r="E43" s="30" t="s">
        <v>53</v>
      </c>
      <c r="F43" s="37">
        <f>(F37-$C$43)/$D$43</f>
        <v>-0.38999381855016946</v>
      </c>
      <c r="G43" s="37">
        <f t="shared" ref="G43:Y43" si="25">(G37-$C$43)/$D$43</f>
        <v>-0.34312241900913237</v>
      </c>
      <c r="H43" s="37">
        <f t="shared" si="25"/>
        <v>-0.29791831286030801</v>
      </c>
      <c r="I43" s="37">
        <f t="shared" si="25"/>
        <v>-0.56129856591141958</v>
      </c>
      <c r="J43" s="37">
        <f t="shared" si="25"/>
        <v>-0.78718401501496837</v>
      </c>
      <c r="K43" s="37">
        <f t="shared" si="25"/>
        <v>-0.35261865834139977</v>
      </c>
      <c r="L43" s="37">
        <f t="shared" si="25"/>
        <v>-0.59590455248844698</v>
      </c>
      <c r="M43" s="37">
        <f t="shared" si="25"/>
        <v>-0.7546158314728677</v>
      </c>
      <c r="N43" s="37">
        <f t="shared" si="25"/>
        <v>-1.0444740158139694</v>
      </c>
      <c r="O43" s="37">
        <f t="shared" si="25"/>
        <v>-0.11536705405251158</v>
      </c>
      <c r="P43" s="37">
        <f t="shared" si="25"/>
        <v>0.62533768412662527</v>
      </c>
      <c r="Q43" s="37">
        <f t="shared" si="25"/>
        <v>1.7067106008794592</v>
      </c>
      <c r="R43" s="37">
        <f t="shared" si="25"/>
        <v>1.2573904695798965</v>
      </c>
      <c r="S43" s="37">
        <f t="shared" si="25"/>
        <v>-0.44763701405802564</v>
      </c>
      <c r="T43" s="37">
        <f t="shared" si="25"/>
        <v>-0.82797674073022975</v>
      </c>
      <c r="U43" s="37">
        <f t="shared" si="25"/>
        <v>-0.73953879064722139</v>
      </c>
      <c r="V43" s="37">
        <f t="shared" si="25"/>
        <v>-0.14067749402040824</v>
      </c>
      <c r="W43" s="37">
        <f>(W37-$C$43)/$D$43</f>
        <v>1.9978076768383857</v>
      </c>
      <c r="X43" s="37">
        <f t="shared" si="25"/>
        <v>2.2443393898346247</v>
      </c>
      <c r="Y43" s="37">
        <f t="shared" si="25"/>
        <v>-0.43325853828791294</v>
      </c>
    </row>
    <row r="44" spans="3:27" x14ac:dyDescent="0.3">
      <c r="C44">
        <f>C43/10^9</f>
        <v>8.8411029120000002</v>
      </c>
    </row>
    <row r="45" spans="3:27" ht="15" thickBot="1" x14ac:dyDescent="0.35"/>
    <row r="46" spans="3:27" ht="15.6" thickTop="1" thickBot="1" x14ac:dyDescent="0.35">
      <c r="F46" s="43">
        <v>1986</v>
      </c>
      <c r="G46" s="43">
        <v>1987</v>
      </c>
      <c r="H46" s="43">
        <v>1988</v>
      </c>
      <c r="I46" s="43">
        <v>1989</v>
      </c>
      <c r="J46" s="43">
        <v>1990</v>
      </c>
      <c r="K46" s="43">
        <v>1991</v>
      </c>
      <c r="L46" s="43">
        <v>1992</v>
      </c>
      <c r="M46" s="43">
        <v>1993</v>
      </c>
      <c r="N46" s="43">
        <v>1994</v>
      </c>
      <c r="O46" s="43">
        <v>1995</v>
      </c>
      <c r="P46" s="43">
        <v>1996</v>
      </c>
      <c r="Q46" s="43">
        <v>1998</v>
      </c>
      <c r="R46" s="43">
        <v>1999</v>
      </c>
      <c r="S46" s="43">
        <v>2000</v>
      </c>
      <c r="T46" s="43">
        <v>2001</v>
      </c>
      <c r="U46" s="43">
        <v>2002</v>
      </c>
      <c r="V46" s="43">
        <v>2004</v>
      </c>
      <c r="W46" s="43">
        <v>2005</v>
      </c>
      <c r="X46" s="43">
        <v>2006</v>
      </c>
      <c r="Y46" s="43">
        <v>2007</v>
      </c>
    </row>
    <row r="47" spans="3:27" ht="29.4" thickTop="1" x14ac:dyDescent="0.3">
      <c r="D47" s="33" t="s">
        <v>42</v>
      </c>
      <c r="E47" s="21" t="s">
        <v>34</v>
      </c>
      <c r="F47" s="38" t="s">
        <v>54</v>
      </c>
      <c r="G47" s="38" t="s">
        <v>54</v>
      </c>
      <c r="H47" s="39" t="s">
        <v>55</v>
      </c>
      <c r="I47" s="38" t="s">
        <v>54</v>
      </c>
      <c r="J47" s="39" t="s">
        <v>55</v>
      </c>
      <c r="K47" s="38" t="s">
        <v>54</v>
      </c>
      <c r="L47" s="38" t="s">
        <v>54</v>
      </c>
      <c r="M47" s="38" t="s">
        <v>54</v>
      </c>
      <c r="N47" s="38" t="s">
        <v>54</v>
      </c>
      <c r="O47" s="38" t="s">
        <v>54</v>
      </c>
      <c r="P47" s="38" t="s">
        <v>54</v>
      </c>
      <c r="Q47" s="39" t="s">
        <v>55</v>
      </c>
      <c r="R47" s="39" t="s">
        <v>55</v>
      </c>
      <c r="S47" s="38" t="s">
        <v>54</v>
      </c>
      <c r="T47" s="38" t="s">
        <v>54</v>
      </c>
      <c r="U47" s="38" t="s">
        <v>54</v>
      </c>
      <c r="V47" s="38" t="s">
        <v>54</v>
      </c>
      <c r="W47" s="38" t="s">
        <v>54</v>
      </c>
      <c r="X47" s="39" t="s">
        <v>55</v>
      </c>
      <c r="Y47" s="38" t="s">
        <v>54</v>
      </c>
    </row>
    <row r="48" spans="3:27" ht="28.8" x14ac:dyDescent="0.3">
      <c r="D48" s="32" t="s">
        <v>43</v>
      </c>
      <c r="E48" s="16" t="s">
        <v>35</v>
      </c>
      <c r="F48" s="38" t="s">
        <v>54</v>
      </c>
      <c r="G48" s="38" t="s">
        <v>54</v>
      </c>
      <c r="H48" s="38" t="s">
        <v>54</v>
      </c>
      <c r="I48" s="38" t="s">
        <v>54</v>
      </c>
      <c r="J48" s="38" t="s">
        <v>54</v>
      </c>
      <c r="K48" s="38" t="s">
        <v>54</v>
      </c>
      <c r="L48" s="38" t="s">
        <v>54</v>
      </c>
      <c r="M48" s="38" t="s">
        <v>54</v>
      </c>
      <c r="N48" s="38" t="s">
        <v>54</v>
      </c>
      <c r="O48" s="38" t="s">
        <v>54</v>
      </c>
      <c r="P48" s="39" t="s">
        <v>55</v>
      </c>
      <c r="Q48" s="39" t="s">
        <v>55</v>
      </c>
      <c r="R48" s="39" t="s">
        <v>55</v>
      </c>
      <c r="S48" s="38" t="s">
        <v>54</v>
      </c>
      <c r="T48" s="38" t="s">
        <v>54</v>
      </c>
      <c r="U48" s="38" t="s">
        <v>54</v>
      </c>
      <c r="V48" s="39" t="s">
        <v>55</v>
      </c>
      <c r="W48" s="39" t="s">
        <v>55</v>
      </c>
      <c r="X48" s="39" t="s">
        <v>55</v>
      </c>
      <c r="Y48" s="38" t="s">
        <v>54</v>
      </c>
    </row>
    <row r="49" spans="4:25" ht="28.8" x14ac:dyDescent="0.3">
      <c r="D49" s="24" t="s">
        <v>44</v>
      </c>
      <c r="E49" s="25" t="s">
        <v>36</v>
      </c>
      <c r="F49" s="38" t="s">
        <v>54</v>
      </c>
      <c r="G49" s="38" t="s">
        <v>54</v>
      </c>
      <c r="H49" s="38" t="s">
        <v>54</v>
      </c>
      <c r="I49" s="38" t="s">
        <v>54</v>
      </c>
      <c r="J49" s="38" t="s">
        <v>54</v>
      </c>
      <c r="K49" s="38" t="s">
        <v>54</v>
      </c>
      <c r="L49" s="38" t="s">
        <v>54</v>
      </c>
      <c r="M49" s="38" t="s">
        <v>54</v>
      </c>
      <c r="N49" s="38" t="s">
        <v>54</v>
      </c>
      <c r="O49" s="38" t="s">
        <v>54</v>
      </c>
      <c r="P49" s="39" t="s">
        <v>55</v>
      </c>
      <c r="Q49" s="39" t="s">
        <v>55</v>
      </c>
      <c r="R49" s="39" t="s">
        <v>55</v>
      </c>
      <c r="S49" s="38" t="s">
        <v>54</v>
      </c>
      <c r="T49" s="38" t="s">
        <v>54</v>
      </c>
      <c r="U49" s="38" t="s">
        <v>54</v>
      </c>
      <c r="V49" s="38" t="s">
        <v>54</v>
      </c>
      <c r="W49" s="39" t="s">
        <v>55</v>
      </c>
      <c r="X49" s="39" t="s">
        <v>55</v>
      </c>
      <c r="Y49" s="38" t="s">
        <v>54</v>
      </c>
    </row>
    <row r="50" spans="4:25" ht="43.8" thickBot="1" x14ac:dyDescent="0.35">
      <c r="D50" s="28" t="s">
        <v>45</v>
      </c>
      <c r="E50" s="29" t="s">
        <v>37</v>
      </c>
      <c r="F50" s="40" t="s">
        <v>54</v>
      </c>
      <c r="G50" s="40" t="s">
        <v>54</v>
      </c>
      <c r="H50" s="40" t="s">
        <v>54</v>
      </c>
      <c r="I50" s="40" t="s">
        <v>54</v>
      </c>
      <c r="J50" s="40" t="s">
        <v>54</v>
      </c>
      <c r="K50" s="40" t="s">
        <v>54</v>
      </c>
      <c r="L50" s="40" t="s">
        <v>54</v>
      </c>
      <c r="M50" s="40" t="s">
        <v>54</v>
      </c>
      <c r="N50" s="41" t="s">
        <v>56</v>
      </c>
      <c r="O50" s="40" t="s">
        <v>54</v>
      </c>
      <c r="P50" s="42" t="s">
        <v>55</v>
      </c>
      <c r="Q50" s="42" t="s">
        <v>55</v>
      </c>
      <c r="R50" s="42" t="s">
        <v>55</v>
      </c>
      <c r="S50" s="40" t="s">
        <v>54</v>
      </c>
      <c r="T50" s="40" t="s">
        <v>54</v>
      </c>
      <c r="U50" s="40" t="s">
        <v>54</v>
      </c>
      <c r="V50" s="40" t="s">
        <v>54</v>
      </c>
      <c r="W50" s="42" t="s">
        <v>55</v>
      </c>
      <c r="X50" s="42" t="s">
        <v>55</v>
      </c>
      <c r="Y50" s="40" t="s">
        <v>54</v>
      </c>
    </row>
    <row r="51" spans="4:25" ht="15" thickTop="1" x14ac:dyDescent="0.3"/>
  </sheetData>
  <mergeCells count="9">
    <mergeCell ref="D24:D26"/>
    <mergeCell ref="D21:D23"/>
    <mergeCell ref="D27:D29"/>
    <mergeCell ref="D18:D20"/>
    <mergeCell ref="D2:E2"/>
    <mergeCell ref="D3:D5"/>
    <mergeCell ref="D6:D8"/>
    <mergeCell ref="D9:D11"/>
    <mergeCell ref="D12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Xristoforos</dc:creator>
  <cp:lastModifiedBy>Μιχαήλ Σπηλιώτης</cp:lastModifiedBy>
  <dcterms:created xsi:type="dcterms:W3CDTF">2018-10-17T18:03:33Z</dcterms:created>
  <dcterms:modified xsi:type="dcterms:W3CDTF">2025-06-06T12:59:57Z</dcterms:modified>
</cp:coreProperties>
</file>