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<sst xmlns="http://schemas.openxmlformats.org/spreadsheetml/2006/main" count="50" uniqueCount="35">
  <si>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</si>
  <si>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</si>
  <si>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</si>
  <si>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</si>
  <si>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</si>
  <si>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</si>
  <si>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</si>
  <si>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</si>
  <si>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</si>
  <si>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</si>
  <si>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</si>
  <si>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</si>
  <si>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</si>
  <si>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</si>
  <si>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</si>
  <si>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</si>
  <si>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</si>
  <si>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</si>
  <si>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</si>
  <si>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</si>
  <si>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</si>
  <si>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</si>
  <si>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</si>
  <si>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</si>
  <si>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</si>
  <si>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</si>
  <si>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</si>
  <si>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</si>
  <si>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</si>
  <si>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</si>
  <si>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</si>
  <si>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Το €87.79 είναι έναντι και δεν βασίζεται σε πραγματική κατανάλωση.</t>
  </si>
  <si>
    <t>Το €147.54 βασίζεται στην πραγματική κατανάλωση (δες το .xls) μείον την προκαταβολή/έναντι</t>
  </si>
  <si>
    <t>2021-08</t>
  </si>
  <si>
    <t>28-08-21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</si>
</sst>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yyyy/mm"/>
    <numFmt numFmtId="179" formatCode="[$-409]dddd\,mmmmd\,yyyy"/>
    <numFmt numFmtId="180" formatCode="dd/mm/yy"/>
    <numFmt numFmtId="181" formatCode="mm/dd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78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2" fontId="39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16" xfId="0" applyFont="1" applyBorder="1" applyAlignment="1">
      <alignment horizontal="right"/>
    </xf>
    <xf numFmtId="2" fontId="39" fillId="0" borderId="13" xfId="0" applyNumberFormat="1" applyFont="1" applyBorder="1" applyAlignment="1">
      <alignment horizontal="right"/>
    </xf>
    <xf numFmtId="2" fontId="38" fillId="0" borderId="17" xfId="0" applyNumberFormat="1" applyFont="1" applyBorder="1" applyAlignment="1">
      <alignment horizontal="right"/>
    </xf>
    <xf numFmtId="2" fontId="38" fillId="0" borderId="12" xfId="0" applyNumberFormat="1" applyFont="1" applyBorder="1" applyAlignment="1">
      <alignment/>
    </xf>
    <xf numFmtId="2" fontId="38" fillId="33" borderId="0" xfId="0" applyNumberFormat="1" applyFont="1" applyFill="1" applyAlignment="1">
      <alignment/>
    </xf>
    <xf numFmtId="0" fontId="41" fillId="0" borderId="0" xfId="0" applyFont="1" applyAlignment="1">
      <alignment horizontal="right"/>
    </xf>
    <xf numFmtId="2" fontId="41" fillId="0" borderId="18" xfId="0" applyNumberFormat="1" applyFont="1" applyBorder="1" applyAlignment="1">
      <alignment/>
    </xf>
    <xf numFmtId="2" fontId="41" fillId="34" borderId="18" xfId="0" applyNumberFormat="1" applyFont="1" applyFill="1" applyBorder="1" applyAlignment="1">
      <alignment/>
    </xf>
    <xf numFmtId="178" fontId="38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horizontal="right"/>
    </xf>
    <xf numFmtId="0" fontId="38" fillId="16" borderId="0" xfId="0" applyFont="1" applyFill="1" applyBorder="1" applyAlignment="1">
      <alignment/>
    </xf>
    <xf numFmtId="2" fontId="38" fillId="16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2" fontId="41" fillId="0" borderId="19" xfId="0" applyNumberFormat="1" applyFont="1" applyBorder="1" applyAlignment="1">
      <alignment/>
    </xf>
    <xf numFmtId="2" fontId="38" fillId="0" borderId="20" xfId="0" applyNumberFormat="1" applyFont="1" applyBorder="1" applyAlignment="1">
      <alignment horizontal="right"/>
    </xf>
    <xf numFmtId="0" fontId="38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tabSelected="1" zoomScalePageLayoutView="0" workbookViewId="0" topLeftCell="A12">
      <selection activeCell="I37" sqref="I37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4" t="s">
        <v>14</v>
      </c>
      <c r="E3" s="6"/>
      <c r="F3" s="6">
        <v>43.28</v>
      </c>
      <c r="G3" s="6"/>
      <c r="H3" s="25"/>
      <c r="I3" s="25"/>
    </row>
    <row r="4" spans="1:9" s="7" customFormat="1" ht="15.75">
      <c r="A4" s="24" t="s">
        <v>15</v>
      </c>
      <c r="E4" s="6"/>
      <c r="F4" s="6">
        <v>31.56</v>
      </c>
      <c r="G4" s="6"/>
      <c r="H4" s="25"/>
      <c r="I4" s="25"/>
    </row>
    <row r="5" spans="1:9" s="7" customFormat="1" ht="15.75">
      <c r="A5" s="24" t="s">
        <v>16</v>
      </c>
      <c r="D5" s="6">
        <v>168</v>
      </c>
      <c r="E5" s="6">
        <v>28.53</v>
      </c>
      <c r="F5" s="6">
        <v>31.44</v>
      </c>
      <c r="G5" s="6"/>
      <c r="H5" s="25"/>
      <c r="I5" s="25"/>
    </row>
    <row r="6" spans="1:9" s="7" customFormat="1" ht="15.75">
      <c r="A6" s="24" t="s">
        <v>17</v>
      </c>
      <c r="D6" s="6"/>
      <c r="E6" s="6"/>
      <c r="F6" s="6">
        <v>33.25</v>
      </c>
      <c r="G6" s="6"/>
      <c r="H6" s="25"/>
      <c r="I6" s="25"/>
    </row>
    <row r="7" spans="1:9" s="7" customFormat="1" ht="15.75">
      <c r="A7" s="24" t="s">
        <v>19</v>
      </c>
      <c r="D7" s="6">
        <f>399-168</f>
        <v>231</v>
      </c>
      <c r="E7" s="6"/>
      <c r="F7" s="6">
        <v>41.14</v>
      </c>
      <c r="G7" s="25"/>
      <c r="H7" s="25"/>
      <c r="I7" s="25"/>
    </row>
    <row r="8" spans="1:9" s="7" customFormat="1" ht="15.75">
      <c r="A8" s="24" t="s">
        <v>20</v>
      </c>
      <c r="D8" s="6"/>
      <c r="E8" s="26">
        <v>29.83</v>
      </c>
      <c r="F8" s="6">
        <v>36.82</v>
      </c>
      <c r="G8" s="25"/>
      <c r="H8" s="25"/>
      <c r="I8" s="25"/>
    </row>
    <row r="9" spans="1:9" s="7" customFormat="1" ht="15.75">
      <c r="A9" s="24" t="s">
        <v>21</v>
      </c>
      <c r="D9" s="3">
        <v>201</v>
      </c>
      <c r="F9" s="6">
        <v>86.8</v>
      </c>
      <c r="H9" s="25"/>
      <c r="I9" s="25"/>
    </row>
    <row r="10" spans="1:9" s="7" customFormat="1" ht="15.75">
      <c r="A10" s="24" t="s">
        <v>23</v>
      </c>
      <c r="D10" s="3"/>
      <c r="E10" s="26">
        <v>33.78</v>
      </c>
      <c r="F10" s="6">
        <v>62.4</v>
      </c>
      <c r="H10" s="25"/>
      <c r="I10" s="25"/>
    </row>
    <row r="11" spans="1:6" ht="15.75">
      <c r="A11" s="24" t="s">
        <v>25</v>
      </c>
      <c r="D11" s="3">
        <v>286.47</v>
      </c>
      <c r="E11" s="3"/>
      <c r="F11" s="2">
        <v>80.04</v>
      </c>
    </row>
    <row r="12" spans="1:6" ht="15.75">
      <c r="A12" s="24" t="s">
        <v>27</v>
      </c>
      <c r="E12" s="3"/>
      <c r="F12" s="2">
        <v>64.37</v>
      </c>
    </row>
    <row r="13" spans="1:5" ht="15.75">
      <c r="A13" s="24" t="s">
        <v>28</v>
      </c>
      <c r="D13" s="27">
        <v>233.46</v>
      </c>
      <c r="E13" s="3"/>
    </row>
    <row r="14" ht="15.75">
      <c r="A14" s="24" t="s">
        <v>29</v>
      </c>
    </row>
    <row r="15" ht="15.75">
      <c r="A15" s="24" t="s">
        <v>30</v>
      </c>
    </row>
    <row r="16" spans="1:6" ht="15.75">
      <c r="A16" s="24"/>
      <c r="E16" s="3"/>
      <c r="F16" s="10"/>
    </row>
    <row r="17" spans="1:6" ht="15.75">
      <c r="A17" s="24"/>
      <c r="E17" s="3"/>
      <c r="F17" s="10"/>
    </row>
    <row r="18" spans="1:6" ht="15.75">
      <c r="A18" s="24"/>
      <c r="E18" s="3"/>
      <c r="F18" s="10"/>
    </row>
    <row r="19" spans="1:11" ht="15.75">
      <c r="A19" s="1"/>
      <c r="E19" s="3"/>
      <c r="F19" s="3"/>
      <c r="K19" s="10" t="s">
        <v>10</v>
      </c>
    </row>
    <row r="20" spans="1:12" ht="15.75">
      <c r="A20" s="1"/>
      <c r="F20" s="3"/>
      <c r="G20" s="15" t="s">
        <v>5</v>
      </c>
      <c r="K20" s="10" t="s">
        <v>4</v>
      </c>
      <c r="L20" s="10" t="s">
        <v>12</v>
      </c>
    </row>
    <row r="21" spans="2:12" ht="15.75">
      <c r="B21" s="10" t="s">
        <v>0</v>
      </c>
      <c r="C21" s="10" t="s">
        <v>1</v>
      </c>
      <c r="D21" s="10" t="s">
        <v>2</v>
      </c>
      <c r="E21" s="10" t="s">
        <v>8</v>
      </c>
      <c r="F21" s="10" t="s">
        <v>3</v>
      </c>
      <c r="G21" s="15" t="s">
        <v>6</v>
      </c>
      <c r="I21" s="14" t="s">
        <v>7</v>
      </c>
      <c r="J21" s="10" t="s">
        <v>4</v>
      </c>
      <c r="K21" s="10" t="s">
        <v>11</v>
      </c>
      <c r="L21" s="10" t="s">
        <v>4</v>
      </c>
    </row>
    <row r="22" spans="2:6" ht="15.75">
      <c r="B22" s="10"/>
      <c r="C22" s="10"/>
      <c r="D22" s="10"/>
      <c r="E22" s="10"/>
      <c r="F22" s="10" t="s">
        <v>9</v>
      </c>
    </row>
    <row r="23" ht="16.5" thickBot="1"/>
    <row r="24" spans="1:12" ht="15.75">
      <c r="A24" s="21" t="s">
        <v>13</v>
      </c>
      <c r="B24" s="29">
        <v>400</v>
      </c>
      <c r="C24" s="5"/>
      <c r="D24" s="4"/>
      <c r="E24" s="4">
        <v>35</v>
      </c>
      <c r="F24" s="4">
        <v>13.184615384615382</v>
      </c>
      <c r="G24" s="30">
        <v>448.18461538461537</v>
      </c>
      <c r="H24" s="31"/>
      <c r="I24" s="13">
        <v>423</v>
      </c>
      <c r="J24" s="3">
        <v>25.18461538461537</v>
      </c>
      <c r="K24" s="3">
        <v>118.67923076923068</v>
      </c>
      <c r="L24" s="3">
        <v>118.67923076923068</v>
      </c>
    </row>
    <row r="25" spans="1:12" ht="15.75">
      <c r="A25" s="21" t="s">
        <v>14</v>
      </c>
      <c r="B25" s="22">
        <v>400</v>
      </c>
      <c r="C25" s="7"/>
      <c r="D25" s="6">
        <v>93.56</v>
      </c>
      <c r="E25" s="6"/>
      <c r="F25" s="6">
        <f aca="true" t="shared" si="0" ref="F25:F34">35/91*F3</f>
        <v>16.646153846153847</v>
      </c>
      <c r="G25" s="18">
        <f aca="true" t="shared" si="1" ref="G25:G30">SUM(B25:F25)</f>
        <v>510.2061538461538</v>
      </c>
      <c r="H25" s="11"/>
      <c r="I25" s="11"/>
      <c r="J25" s="3">
        <f aca="true" t="shared" si="2" ref="J25:J34">G25-I25</f>
        <v>510.2061538461538</v>
      </c>
      <c r="K25" s="3">
        <f aca="true" t="shared" si="3" ref="K25:K31">K24+J25</f>
        <v>628.8853846153845</v>
      </c>
      <c r="L25" s="3">
        <f aca="true" t="shared" si="4" ref="L25:L30">K24+G25-I25</f>
        <v>628.8853846153845</v>
      </c>
    </row>
    <row r="26" spans="1:12" ht="15.75">
      <c r="A26" s="21" t="s">
        <v>15</v>
      </c>
      <c r="B26" s="22">
        <v>400</v>
      </c>
      <c r="C26" s="7"/>
      <c r="D26" s="6"/>
      <c r="E26" s="6"/>
      <c r="F26" s="6">
        <f t="shared" si="0"/>
        <v>12.138461538461538</v>
      </c>
      <c r="G26" s="18">
        <f t="shared" si="1"/>
        <v>412.1384615384615</v>
      </c>
      <c r="H26" s="11"/>
      <c r="I26" s="11"/>
      <c r="J26" s="3">
        <f t="shared" si="2"/>
        <v>412.1384615384615</v>
      </c>
      <c r="K26" s="3">
        <f t="shared" si="3"/>
        <v>1041.023846153846</v>
      </c>
      <c r="L26" s="3">
        <f t="shared" si="4"/>
        <v>1041.023846153846</v>
      </c>
    </row>
    <row r="27" spans="1:12" ht="15.75">
      <c r="A27" s="21" t="s">
        <v>16</v>
      </c>
      <c r="B27" s="22">
        <v>400</v>
      </c>
      <c r="C27" s="7"/>
      <c r="D27" s="6">
        <f>D5*35/91</f>
        <v>64.61538461538461</v>
      </c>
      <c r="E27" s="6">
        <f>E5*35/91</f>
        <v>10.973076923076924</v>
      </c>
      <c r="F27" s="6">
        <f t="shared" si="0"/>
        <v>12.092307692307694</v>
      </c>
      <c r="G27" s="18">
        <f t="shared" si="1"/>
        <v>487.6807692307693</v>
      </c>
      <c r="H27" s="11"/>
      <c r="I27" s="17">
        <v>1200</v>
      </c>
      <c r="J27" s="3">
        <f t="shared" si="2"/>
        <v>-712.3192307692307</v>
      </c>
      <c r="K27" s="3">
        <f t="shared" si="3"/>
        <v>328.7046153846154</v>
      </c>
      <c r="L27" s="3">
        <f t="shared" si="4"/>
        <v>328.7046153846154</v>
      </c>
    </row>
    <row r="28" spans="1:12" ht="15.75">
      <c r="A28" s="21" t="s">
        <v>17</v>
      </c>
      <c r="B28" s="22">
        <v>400</v>
      </c>
      <c r="C28" s="7"/>
      <c r="D28" s="6"/>
      <c r="E28" s="6"/>
      <c r="F28" s="6">
        <f t="shared" si="0"/>
        <v>12.788461538461538</v>
      </c>
      <c r="G28" s="18">
        <f t="shared" si="1"/>
        <v>412.78846153846155</v>
      </c>
      <c r="H28" s="11" t="s">
        <v>18</v>
      </c>
      <c r="I28" s="17">
        <v>600</v>
      </c>
      <c r="J28" s="3">
        <f t="shared" si="2"/>
        <v>-187.21153846153845</v>
      </c>
      <c r="K28" s="3">
        <f t="shared" si="3"/>
        <v>141.49307692307696</v>
      </c>
      <c r="L28" s="3">
        <f t="shared" si="4"/>
        <v>141.49307692307696</v>
      </c>
    </row>
    <row r="29" spans="1:12" ht="15.75">
      <c r="A29" s="21" t="s">
        <v>19</v>
      </c>
      <c r="B29" s="22">
        <v>400</v>
      </c>
      <c r="C29" s="7"/>
      <c r="D29" s="6">
        <f>128.04-D27</f>
        <v>63.42461538461538</v>
      </c>
      <c r="E29" s="6"/>
      <c r="F29" s="6">
        <f t="shared" si="0"/>
        <v>15.823076923076924</v>
      </c>
      <c r="G29" s="18">
        <f t="shared" si="1"/>
        <v>479.2476923076923</v>
      </c>
      <c r="H29" s="11"/>
      <c r="I29" s="17">
        <v>500</v>
      </c>
      <c r="J29" s="3">
        <f t="shared" si="2"/>
        <v>-20.75230769230768</v>
      </c>
      <c r="K29" s="3">
        <f t="shared" si="3"/>
        <v>120.74076923076927</v>
      </c>
      <c r="L29" s="3">
        <f t="shared" si="4"/>
        <v>120.74076923076927</v>
      </c>
    </row>
    <row r="30" spans="1:12" ht="15.75">
      <c r="A30" s="21" t="s">
        <v>20</v>
      </c>
      <c r="B30" s="22">
        <v>350</v>
      </c>
      <c r="C30" s="7"/>
      <c r="D30" s="6"/>
      <c r="E30" s="6">
        <f>E8*35/91</f>
        <v>11.473076923076922</v>
      </c>
      <c r="F30" s="6">
        <f t="shared" si="0"/>
        <v>14.161538461538463</v>
      </c>
      <c r="G30" s="18">
        <f t="shared" si="1"/>
        <v>375.63461538461536</v>
      </c>
      <c r="H30" s="11" t="s">
        <v>22</v>
      </c>
      <c r="I30" s="17">
        <v>450</v>
      </c>
      <c r="J30" s="3">
        <f t="shared" si="2"/>
        <v>-74.36538461538464</v>
      </c>
      <c r="K30" s="3">
        <f t="shared" si="3"/>
        <v>46.37538461538463</v>
      </c>
      <c r="L30" s="3">
        <f t="shared" si="4"/>
        <v>46.37538461538463</v>
      </c>
    </row>
    <row r="31" spans="1:12" ht="15.75">
      <c r="A31" s="21" t="s">
        <v>21</v>
      </c>
      <c r="B31" s="22">
        <v>350</v>
      </c>
      <c r="C31" s="7"/>
      <c r="D31" s="6">
        <f>D9*35/91</f>
        <v>77.3076923076923</v>
      </c>
      <c r="E31" s="6"/>
      <c r="F31" s="6">
        <f t="shared" si="0"/>
        <v>33.38461538461539</v>
      </c>
      <c r="G31" s="18">
        <f aca="true" t="shared" si="5" ref="G31:G38">SUM(B31:F31)</f>
        <v>460.69230769230774</v>
      </c>
      <c r="H31" s="11" t="s">
        <v>24</v>
      </c>
      <c r="I31" s="17">
        <v>350</v>
      </c>
      <c r="J31" s="3">
        <f t="shared" si="2"/>
        <v>110.69230769230774</v>
      </c>
      <c r="K31" s="3">
        <f t="shared" si="3"/>
        <v>157.06769230769237</v>
      </c>
      <c r="L31" s="3">
        <f>K31</f>
        <v>157.06769230769237</v>
      </c>
    </row>
    <row r="32" spans="1:12" ht="15.75">
      <c r="A32" s="21" t="s">
        <v>23</v>
      </c>
      <c r="B32" s="22">
        <v>350</v>
      </c>
      <c r="C32" s="7"/>
      <c r="D32" s="6"/>
      <c r="E32" s="6">
        <f>E10*35/91</f>
        <v>12.992307692307692</v>
      </c>
      <c r="F32" s="6">
        <f t="shared" si="0"/>
        <v>24</v>
      </c>
      <c r="G32" s="18">
        <f t="shared" si="5"/>
        <v>386.9923076923077</v>
      </c>
      <c r="H32" s="11"/>
      <c r="I32" s="17">
        <v>350</v>
      </c>
      <c r="J32" s="3">
        <f t="shared" si="2"/>
        <v>36.99230769230769</v>
      </c>
      <c r="K32" s="3">
        <f>K31+J32</f>
        <v>194.06000000000006</v>
      </c>
      <c r="L32" s="3">
        <f>K32</f>
        <v>194.06000000000006</v>
      </c>
    </row>
    <row r="33" spans="1:11" ht="15.75">
      <c r="A33" s="21" t="s">
        <v>25</v>
      </c>
      <c r="B33" s="22">
        <v>350</v>
      </c>
      <c r="C33" s="7"/>
      <c r="D33" s="6">
        <f>195.82-D31</f>
        <v>118.51230769230769</v>
      </c>
      <c r="E33" s="6"/>
      <c r="F33" s="6">
        <f t="shared" si="0"/>
        <v>30.78461538461539</v>
      </c>
      <c r="G33" s="18">
        <f t="shared" si="5"/>
        <v>499.29692307692306</v>
      </c>
      <c r="H33" s="11" t="s">
        <v>26</v>
      </c>
      <c r="I33" s="17">
        <v>350</v>
      </c>
      <c r="J33" s="3">
        <f t="shared" si="2"/>
        <v>149.29692307692306</v>
      </c>
      <c r="K33" s="3">
        <f>K32+J33</f>
        <v>343.3569230769231</v>
      </c>
    </row>
    <row r="34" spans="1:11" ht="15.75">
      <c r="A34" s="21" t="s">
        <v>27</v>
      </c>
      <c r="B34" s="22">
        <v>350</v>
      </c>
      <c r="C34" s="7"/>
      <c r="D34" s="7"/>
      <c r="E34" s="6"/>
      <c r="F34" s="6">
        <f t="shared" si="0"/>
        <v>24.75769230769231</v>
      </c>
      <c r="G34" s="18">
        <f t="shared" si="5"/>
        <v>374.7576923076923</v>
      </c>
      <c r="H34" s="11"/>
      <c r="I34" s="17">
        <v>350</v>
      </c>
      <c r="J34" s="3">
        <f t="shared" si="2"/>
        <v>24.75769230769231</v>
      </c>
      <c r="K34" s="3">
        <f>K33+J34</f>
        <v>368.11461538461543</v>
      </c>
    </row>
    <row r="35" spans="1:11" ht="15.75">
      <c r="A35" s="21" t="s">
        <v>28</v>
      </c>
      <c r="B35" s="22">
        <v>350</v>
      </c>
      <c r="C35" s="7"/>
      <c r="D35" s="6">
        <f>D13*35/91</f>
        <v>89.7923076923077</v>
      </c>
      <c r="E35" s="6"/>
      <c r="F35" s="6"/>
      <c r="G35" s="18">
        <f t="shared" si="5"/>
        <v>439.7923076923077</v>
      </c>
      <c r="H35" s="11"/>
      <c r="I35" s="17">
        <v>450</v>
      </c>
      <c r="J35" s="3">
        <f>G35-I35</f>
        <v>-10.207692307692298</v>
      </c>
      <c r="K35" s="3">
        <f>K34+J35</f>
        <v>357.90692307692314</v>
      </c>
    </row>
    <row r="36" spans="1:11" ht="15.75">
      <c r="A36" s="21" t="s">
        <v>29</v>
      </c>
      <c r="B36" s="22">
        <v>350</v>
      </c>
      <c r="C36" s="7"/>
      <c r="D36" s="7"/>
      <c r="E36" s="6"/>
      <c r="F36" s="6"/>
      <c r="G36" s="18">
        <f t="shared" si="5"/>
        <v>350</v>
      </c>
      <c r="H36" s="11"/>
      <c r="I36" s="17">
        <v>400</v>
      </c>
      <c r="J36" s="3">
        <f>G36-I36</f>
        <v>-50</v>
      </c>
      <c r="K36" s="3">
        <f>K35+J36</f>
        <v>307.90692307692314</v>
      </c>
    </row>
    <row r="37" spans="1:13" ht="15.75">
      <c r="A37" s="21" t="s">
        <v>30</v>
      </c>
      <c r="B37" s="22">
        <v>350</v>
      </c>
      <c r="C37" s="7"/>
      <c r="D37" s="6">
        <f>237.33-D35</f>
        <v>147.5376923076923</v>
      </c>
      <c r="E37" s="6"/>
      <c r="F37" s="7"/>
      <c r="G37" s="18">
        <f t="shared" si="5"/>
        <v>497.5376923076923</v>
      </c>
      <c r="H37" s="11" t="s">
        <v>34</v>
      </c>
      <c r="I37" s="17">
        <v>400</v>
      </c>
      <c r="J37" s="3">
        <f>G37-I37</f>
        <v>97.53769230769228</v>
      </c>
      <c r="K37" s="3">
        <f>K36+J37</f>
        <v>405.4446153846154</v>
      </c>
      <c r="M37" s="3"/>
    </row>
    <row r="38" spans="1:11" ht="15.75">
      <c r="A38" s="21" t="s">
        <v>33</v>
      </c>
      <c r="B38" s="23">
        <v>350</v>
      </c>
      <c r="C38" s="7"/>
      <c r="D38" s="6"/>
      <c r="E38" s="6"/>
      <c r="F38" s="7"/>
      <c r="G38" s="18">
        <f t="shared" si="5"/>
        <v>350</v>
      </c>
      <c r="H38" s="11"/>
      <c r="I38" s="17"/>
      <c r="J38" s="3"/>
      <c r="K38" s="20">
        <f>K37+J38</f>
        <v>405.4446153846154</v>
      </c>
    </row>
    <row r="39" spans="1:9" ht="16.5" thickBot="1">
      <c r="A39" s="10"/>
      <c r="B39" s="8"/>
      <c r="C39" s="9"/>
      <c r="D39" s="9"/>
      <c r="E39" s="19"/>
      <c r="F39" s="9"/>
      <c r="G39" s="16"/>
      <c r="H39" s="12"/>
      <c r="I39" s="12"/>
    </row>
    <row r="41" ht="15.75">
      <c r="G41" s="2"/>
    </row>
    <row r="42" ht="15.75">
      <c r="A42" s="28" t="s">
        <v>31</v>
      </c>
    </row>
    <row r="43" spans="1:9" ht="15.75">
      <c r="A43" s="28" t="s">
        <v>32</v>
      </c>
      <c r="G43" s="2"/>
      <c r="H43" s="2"/>
      <c r="I43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Microsoft Office User</cp:lastModifiedBy>
  <cp:lastPrinted>2021-03-23T20:39:18Z</cp:lastPrinted>
  <dcterms:created xsi:type="dcterms:W3CDTF">2019-09-23T08:59:26Z</dcterms:created>
  <dcterms:modified xsi:type="dcterms:W3CDTF">2021-08-29T16:05:00Z</dcterms:modified>
  <cp:category/>
  <cp:version/>
  <cp:contentType/>
  <cp:contentStatus/>
</cp:coreProperties>
</file>