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20" yWindow="460" windowWidth="25600" windowHeight="15540" tabRatio="500" activeTab="0"/>
  </bookViews>
  <sheets>
    <sheet name="Sheet1" sheetId="1" r:id="rId1"/>
  </sheets>
  <definedNames>
    <definedName name="_xlfn.F.DIST" hidden="1">#NAME?</definedName>
  </definedNames>
  <calcPr fullCalcOnLoad="1"/>
</workbook>
</file>

<file path=xl/sharedStrings.xml><?xml version="1.0" encoding="utf-8"?>
<sst xmlns="http://schemas.openxmlformats.org/spreadsheetml/2006/main" count="8" uniqueCount="6">
  <si>
    <t>Ρολόι ΔΕΗ</t>
  </si>
  <si>
    <t>Ρολόι B</t>
  </si>
  <si>
    <t>Φώτης</t>
  </si>
  <si>
    <t>Σωτήρης</t>
  </si>
  <si>
    <t>Δανιήλ</t>
  </si>
  <si>
    <t>Συνολικός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</si>
</sst>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mm/dd"/>
    <numFmt numFmtId="179" formatCode="mm/dd/yyyy"/>
    <numFmt numFmtId="180" formatCode="0.00000000000"/>
    <numFmt numFmtId="181" formatCode="mmm/yyyy"/>
    <numFmt numFmtId="182" formatCode="[$-409]h:mm:ss\ AM/PM"/>
    <numFmt numFmtId="183" formatCode="h:mm;@"/>
    <numFmt numFmtId="184" formatCode="0.000"/>
    <numFmt numFmtId="185" formatCode="dd/mm"/>
  </numFmts>
  <fonts count="40">
    <font>
      <sz val="12"/>
      <color theme="1"/>
      <name val="Calibri"/>
      <family val="2"/>
    </font>
    <font>
      <sz val="12"/>
      <color indexed="8"/>
      <name val="Calibri"/>
      <family val="2"/>
    </font>
    <font>
      <sz val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9"/>
      <color indexed="8"/>
      <name val="Verdana"/>
      <family val="0"/>
    </font>
    <font>
      <sz val="8"/>
      <color indexed="8"/>
      <name val="Verdana"/>
      <family val="0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9"/>
      <color theme="1"/>
      <name val="Verdana"/>
      <family val="0"/>
    </font>
    <font>
      <sz val="8"/>
      <color theme="1"/>
      <name val="Verdana"/>
      <family val="0"/>
    </font>
    <font>
      <sz val="9"/>
      <color rgb="FF000000"/>
      <name val="Verdana"/>
      <family val="0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DDD9C4"/>
        <bgColor indexed="64"/>
      </patternFill>
    </fill>
    <fill>
      <patternFill patternType="solid">
        <fgColor rgb="FF76933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3">
    <xf numFmtId="0" fontId="0" fillId="0" borderId="0" xfId="0" applyFont="1" applyAlignment="1">
      <alignment/>
    </xf>
    <xf numFmtId="178" fontId="37" fillId="0" borderId="0" xfId="0" applyNumberFormat="1" applyFont="1" applyAlignment="1">
      <alignment vertical="center"/>
    </xf>
    <xf numFmtId="0" fontId="37" fillId="0" borderId="0" xfId="0" applyFont="1" applyAlignment="1">
      <alignment vertical="center"/>
    </xf>
    <xf numFmtId="2" fontId="37" fillId="0" borderId="0" xfId="0" applyNumberFormat="1" applyFont="1" applyAlignment="1">
      <alignment vertical="center"/>
    </xf>
    <xf numFmtId="1" fontId="37" fillId="0" borderId="0" xfId="0" applyNumberFormat="1" applyFont="1" applyAlignment="1">
      <alignment vertical="center"/>
    </xf>
    <xf numFmtId="2" fontId="37" fillId="0" borderId="10" xfId="0" applyNumberFormat="1" applyFont="1" applyBorder="1" applyAlignment="1">
      <alignment vertical="center"/>
    </xf>
    <xf numFmtId="178" fontId="37" fillId="0" borderId="10" xfId="0" applyNumberFormat="1" applyFont="1" applyBorder="1" applyAlignment="1">
      <alignment vertical="center"/>
    </xf>
    <xf numFmtId="2" fontId="37" fillId="16" borderId="10" xfId="0" applyNumberFormat="1" applyFont="1" applyFill="1" applyBorder="1" applyAlignment="1">
      <alignment vertical="center"/>
    </xf>
    <xf numFmtId="2" fontId="37" fillId="33" borderId="11" xfId="0" applyNumberFormat="1" applyFont="1" applyFill="1" applyBorder="1" applyAlignment="1">
      <alignment vertical="center"/>
    </xf>
    <xf numFmtId="1" fontId="37" fillId="0" borderId="10" xfId="0" applyNumberFormat="1" applyFont="1" applyBorder="1" applyAlignment="1">
      <alignment vertical="center"/>
    </xf>
    <xf numFmtId="1" fontId="37" fillId="33" borderId="12" xfId="0" applyNumberFormat="1" applyFont="1" applyFill="1" applyBorder="1" applyAlignment="1">
      <alignment vertical="center"/>
    </xf>
    <xf numFmtId="2" fontId="37" fillId="34" borderId="10" xfId="0" applyNumberFormat="1" applyFont="1" applyFill="1" applyBorder="1" applyAlignment="1">
      <alignment vertical="center"/>
    </xf>
    <xf numFmtId="0" fontId="37" fillId="19" borderId="10" xfId="0" applyFont="1" applyFill="1" applyBorder="1" applyAlignment="1">
      <alignment vertical="center"/>
    </xf>
    <xf numFmtId="178" fontId="38" fillId="0" borderId="0" xfId="0" applyNumberFormat="1" applyFont="1" applyAlignment="1">
      <alignment vertical="center"/>
    </xf>
    <xf numFmtId="0" fontId="38" fillId="0" borderId="0" xfId="0" applyFont="1" applyAlignment="1">
      <alignment vertical="center"/>
    </xf>
    <xf numFmtId="2" fontId="38" fillId="0" borderId="0" xfId="0" applyNumberFormat="1" applyFont="1" applyAlignment="1">
      <alignment vertical="center"/>
    </xf>
    <xf numFmtId="185" fontId="38" fillId="0" borderId="0" xfId="0" applyNumberFormat="1" applyFont="1" applyAlignment="1">
      <alignment vertical="center"/>
    </xf>
    <xf numFmtId="185" fontId="37" fillId="0" borderId="0" xfId="0" applyNumberFormat="1" applyFont="1" applyAlignment="1">
      <alignment vertical="center"/>
    </xf>
    <xf numFmtId="2" fontId="37" fillId="35" borderId="10" xfId="0" applyNumberFormat="1" applyFont="1" applyFill="1" applyBorder="1" applyAlignment="1">
      <alignment vertical="center"/>
    </xf>
    <xf numFmtId="0" fontId="39" fillId="0" borderId="0" xfId="0" applyFont="1" applyAlignment="1">
      <alignment vertical="center"/>
    </xf>
    <xf numFmtId="185" fontId="39" fillId="0" borderId="0" xfId="0" applyNumberFormat="1" applyFont="1" applyAlignment="1">
      <alignment vertical="center"/>
    </xf>
    <xf numFmtId="1" fontId="39" fillId="36" borderId="12" xfId="0" applyNumberFormat="1" applyFont="1" applyFill="1" applyBorder="1" applyAlignment="1">
      <alignment vertical="center"/>
    </xf>
    <xf numFmtId="1" fontId="39" fillId="0" borderId="10" xfId="0" applyNumberFormat="1" applyFont="1" applyBorder="1" applyAlignment="1">
      <alignment vertical="center"/>
    </xf>
    <xf numFmtId="0" fontId="39" fillId="37" borderId="10" xfId="0" applyFont="1" applyFill="1" applyBorder="1" applyAlignment="1">
      <alignment vertical="center"/>
    </xf>
    <xf numFmtId="2" fontId="39" fillId="0" borderId="10" xfId="0" applyNumberFormat="1" applyFont="1" applyBorder="1" applyAlignment="1">
      <alignment vertical="center"/>
    </xf>
    <xf numFmtId="2" fontId="39" fillId="38" borderId="10" xfId="0" applyNumberFormat="1" applyFont="1" applyFill="1" applyBorder="1" applyAlignment="1">
      <alignment vertical="center"/>
    </xf>
    <xf numFmtId="2" fontId="39" fillId="39" borderId="10" xfId="0" applyNumberFormat="1" applyFont="1" applyFill="1" applyBorder="1" applyAlignment="1">
      <alignment vertical="center"/>
    </xf>
    <xf numFmtId="178" fontId="39" fillId="0" borderId="10" xfId="0" applyNumberFormat="1" applyFont="1" applyBorder="1" applyAlignment="1">
      <alignment vertical="center"/>
    </xf>
    <xf numFmtId="2" fontId="39" fillId="40" borderId="10" xfId="0" applyNumberFormat="1" applyFont="1" applyFill="1" applyBorder="1" applyAlignment="1">
      <alignment vertical="center"/>
    </xf>
    <xf numFmtId="2" fontId="39" fillId="36" borderId="11" xfId="0" applyNumberFormat="1" applyFont="1" applyFill="1" applyBorder="1" applyAlignment="1">
      <alignment vertical="center"/>
    </xf>
    <xf numFmtId="0" fontId="37" fillId="0" borderId="0" xfId="0" applyFont="1" applyBorder="1" applyAlignment="1">
      <alignment vertical="center"/>
    </xf>
    <xf numFmtId="2" fontId="37" fillId="33" borderId="0" xfId="0" applyNumberFormat="1" applyFont="1" applyFill="1" applyBorder="1" applyAlignment="1">
      <alignment vertical="center"/>
    </xf>
    <xf numFmtId="0" fontId="37" fillId="33" borderId="0" xfId="0" applyFont="1" applyFill="1" applyAlignment="1">
      <alignment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49"/>
  <sheetViews>
    <sheetView tabSelected="1" zoomScale="125" zoomScaleNormal="125" zoomScalePageLayoutView="0" workbookViewId="0" topLeftCell="A4">
      <selection activeCell="C6" sqref="C6"/>
    </sheetView>
  </sheetViews>
  <sheetFormatPr defaultColWidth="8.50390625" defaultRowHeight="13.5" customHeight="1"/>
  <cols>
    <col min="1" max="1" width="8.50390625" style="14" customWidth="1"/>
    <col min="2" max="11" width="8.50390625" style="2" customWidth="1"/>
    <col min="12" max="12" width="10.50390625" style="2" bestFit="1" customWidth="1"/>
    <col min="13" max="16384" width="8.50390625" style="2" customWidth="1"/>
  </cols>
  <sheetData>
    <row r="1" spans="2:12" ht="13.5" customHeight="1">
      <c r="B1" s="2" t="s">
        <v>5</v>
      </c>
      <c r="C1" s="2" t="s">
        <v>5</v>
      </c>
      <c r="F1" s="2" t="s">
        <v>3</v>
      </c>
      <c r="H1" s="2" t="s">
        <v>2</v>
      </c>
      <c r="J1" s="2" t="s">
        <v>4</v>
      </c>
      <c r="L1" s="2" t="s">
        <v>5</v>
      </c>
    </row>
    <row r="2" spans="1:12" s="17" customFormat="1" ht="13.5" customHeight="1">
      <c r="A2" s="16"/>
      <c r="B2" s="20">
        <v>44266</v>
      </c>
      <c r="C2" s="20">
        <v>44389</v>
      </c>
      <c r="D2" s="2"/>
      <c r="E2" s="2"/>
      <c r="F2" s="17">
        <f>C2</f>
        <v>44389</v>
      </c>
      <c r="H2" s="17">
        <f>C2</f>
        <v>44389</v>
      </c>
      <c r="J2" s="17">
        <f>C2</f>
        <v>44389</v>
      </c>
      <c r="L2" s="17">
        <f>C2</f>
        <v>44389</v>
      </c>
    </row>
    <row r="3" ht="13.5" customHeight="1" thickBot="1">
      <c r="B3" s="19"/>
    </row>
    <row r="4" spans="1:17" ht="13.5" customHeight="1">
      <c r="A4" s="14" t="s">
        <v>0</v>
      </c>
      <c r="B4" s="21">
        <v>28215</v>
      </c>
      <c r="C4" s="21">
        <v>30483</v>
      </c>
      <c r="F4" s="10"/>
      <c r="G4" s="10"/>
      <c r="H4" s="10"/>
      <c r="I4" s="10"/>
      <c r="J4" s="10"/>
      <c r="K4" s="10"/>
      <c r="L4" s="10">
        <f>B4</f>
        <v>28215</v>
      </c>
      <c r="Q4" s="2">
        <v>233.46</v>
      </c>
    </row>
    <row r="5" spans="2:17" ht="13.5" customHeight="1">
      <c r="B5" s="22">
        <v>2268</v>
      </c>
      <c r="C5" s="22">
        <f>C4-B4</f>
        <v>2268</v>
      </c>
      <c r="F5" s="9"/>
      <c r="G5" s="9"/>
      <c r="H5" s="9"/>
      <c r="I5" s="9"/>
      <c r="J5" s="9"/>
      <c r="K5" s="9"/>
      <c r="L5" s="9">
        <f>C5</f>
        <v>2268</v>
      </c>
      <c r="Q5" s="2">
        <v>302.83</v>
      </c>
    </row>
    <row r="6" spans="1:17" ht="13.5" customHeight="1">
      <c r="A6" s="14" t="s">
        <v>1</v>
      </c>
      <c r="B6" s="22">
        <v>21946</v>
      </c>
      <c r="C6" s="22">
        <v>22974</v>
      </c>
      <c r="E6" s="4">
        <f>DATEDIF(B2,C2,"d")</f>
        <v>123</v>
      </c>
      <c r="F6" s="9">
        <f>C6</f>
        <v>22974</v>
      </c>
      <c r="G6" s="9"/>
      <c r="H6" s="9"/>
      <c r="I6" s="9"/>
      <c r="J6" s="9"/>
      <c r="K6" s="9"/>
      <c r="L6" s="9"/>
      <c r="Q6" s="32">
        <f>Q4+Q5</f>
        <v>536.29</v>
      </c>
    </row>
    <row r="7" spans="2:13" ht="13.5" customHeight="1">
      <c r="B7" s="22">
        <v>850</v>
      </c>
      <c r="C7" s="22">
        <f>C6-B6</f>
        <v>1028</v>
      </c>
      <c r="F7" s="9"/>
      <c r="G7" s="9"/>
      <c r="H7" s="9">
        <f>C7</f>
        <v>1028</v>
      </c>
      <c r="I7" s="9"/>
      <c r="J7" s="9">
        <f>L5-F7-H7</f>
        <v>1240</v>
      </c>
      <c r="K7" s="9"/>
      <c r="L7" s="9"/>
      <c r="M7" s="4"/>
    </row>
    <row r="8" spans="2:12" ht="13.5" customHeight="1">
      <c r="B8" s="22"/>
      <c r="C8" s="22"/>
      <c r="F8" s="9"/>
      <c r="G8" s="9"/>
      <c r="H8" s="9"/>
      <c r="I8" s="9"/>
      <c r="J8" s="9"/>
      <c r="K8" s="9"/>
      <c r="L8" s="9"/>
    </row>
    <row r="9" spans="2:12" ht="13.5" customHeight="1">
      <c r="B9" s="22"/>
      <c r="C9" s="22"/>
      <c r="F9" s="9"/>
      <c r="G9" s="9"/>
      <c r="H9" s="9"/>
      <c r="I9" s="9"/>
      <c r="J9" s="9"/>
      <c r="K9" s="9"/>
      <c r="L9" s="9"/>
    </row>
    <row r="10" spans="2:12" ht="13.5" customHeight="1">
      <c r="B10" s="22"/>
      <c r="C10" s="22"/>
      <c r="F10" s="9"/>
      <c r="G10" s="9"/>
      <c r="H10" s="9"/>
      <c r="I10" s="9"/>
      <c r="J10" s="9"/>
      <c r="K10" s="9"/>
      <c r="L10" s="9"/>
    </row>
    <row r="11" spans="2:12" ht="13.5" customHeight="1">
      <c r="B11" s="23">
        <v>120</v>
      </c>
      <c r="C11" s="23">
        <f>DATEDIF(B2,C2,"d")</f>
        <v>123</v>
      </c>
      <c r="F11" s="12">
        <f>C11</f>
        <v>123</v>
      </c>
      <c r="G11" s="12"/>
      <c r="H11" s="12">
        <f>C11</f>
        <v>123</v>
      </c>
      <c r="I11" s="12"/>
      <c r="J11" s="12">
        <f>C11</f>
        <v>123</v>
      </c>
      <c r="K11" s="12"/>
      <c r="L11" s="12">
        <f>C11</f>
        <v>123</v>
      </c>
    </row>
    <row r="12" spans="2:12" ht="13.5" customHeight="1">
      <c r="B12" s="24"/>
      <c r="C12" s="24"/>
      <c r="F12" s="5"/>
      <c r="G12" s="5"/>
      <c r="H12" s="5"/>
      <c r="I12" s="5"/>
      <c r="J12" s="5"/>
      <c r="K12" s="5"/>
      <c r="L12" s="5"/>
    </row>
    <row r="13" spans="2:13" ht="13.5" customHeight="1">
      <c r="B13" s="24">
        <v>0.99</v>
      </c>
      <c r="C13" s="24">
        <v>1.73</v>
      </c>
      <c r="F13" s="5"/>
      <c r="G13" s="5"/>
      <c r="H13" s="5"/>
      <c r="I13" s="5"/>
      <c r="J13" s="5"/>
      <c r="K13" s="5"/>
      <c r="L13" s="5"/>
      <c r="M13" s="3"/>
    </row>
    <row r="14" spans="2:13" ht="13.5" customHeight="1">
      <c r="B14" s="24">
        <v>242.74355999999997</v>
      </c>
      <c r="C14" s="24">
        <f>0*874*0.11058+(C5-874*0)*0.11936</f>
        <v>270.70848</v>
      </c>
      <c r="F14" s="5"/>
      <c r="G14" s="5"/>
      <c r="H14" s="5"/>
      <c r="I14" s="5"/>
      <c r="J14" s="5"/>
      <c r="K14" s="5"/>
      <c r="L14" s="5"/>
      <c r="M14" s="3"/>
    </row>
    <row r="15" spans="2:12" ht="13.5" customHeight="1">
      <c r="B15" s="24">
        <v>0</v>
      </c>
      <c r="C15" s="24">
        <f>0.79+3.04+4.37</f>
        <v>8.2</v>
      </c>
      <c r="F15" s="5"/>
      <c r="G15" s="5"/>
      <c r="H15" s="5"/>
      <c r="I15" s="5"/>
      <c r="J15" s="5"/>
      <c r="K15" s="5"/>
      <c r="L15" s="5"/>
    </row>
    <row r="16" spans="2:12" ht="13.5" customHeight="1">
      <c r="B16" s="24"/>
      <c r="C16" s="24"/>
      <c r="F16" s="5"/>
      <c r="G16" s="5"/>
      <c r="H16" s="5"/>
      <c r="I16" s="5"/>
      <c r="J16" s="5"/>
      <c r="K16" s="5"/>
      <c r="L16" s="5"/>
    </row>
    <row r="17" spans="2:12" ht="13.5" customHeight="1">
      <c r="B17" s="24"/>
      <c r="C17" s="24"/>
      <c r="F17" s="5"/>
      <c r="G17" s="5"/>
      <c r="H17" s="5"/>
      <c r="I17" s="5"/>
      <c r="J17" s="5"/>
      <c r="K17" s="5"/>
      <c r="L17" s="5"/>
    </row>
    <row r="18" spans="2:13" ht="13.5" customHeight="1">
      <c r="B18" s="25">
        <v>243.74355999999997</v>
      </c>
      <c r="C18" s="25">
        <f>C13+C14+C15+0.01</f>
        <v>280.64848</v>
      </c>
      <c r="F18" s="25"/>
      <c r="G18" s="7"/>
      <c r="H18" s="25"/>
      <c r="I18" s="7"/>
      <c r="J18" s="25"/>
      <c r="K18" s="7"/>
      <c r="L18" s="25"/>
      <c r="M18" s="3"/>
    </row>
    <row r="19" spans="2:12" ht="13.5" customHeight="1">
      <c r="B19" s="26"/>
      <c r="C19" s="26">
        <v>-12.19</v>
      </c>
      <c r="F19" s="18"/>
      <c r="G19" s="18"/>
      <c r="H19" s="18"/>
      <c r="I19" s="18"/>
      <c r="J19" s="18"/>
      <c r="K19" s="18"/>
      <c r="L19" s="18"/>
    </row>
    <row r="20" spans="2:12" ht="13.5" customHeight="1">
      <c r="B20" s="24"/>
      <c r="C20" s="24"/>
      <c r="F20" s="5"/>
      <c r="G20" s="5"/>
      <c r="H20" s="5"/>
      <c r="I20" s="5"/>
      <c r="J20" s="5"/>
      <c r="K20" s="5"/>
      <c r="L20" s="5"/>
    </row>
    <row r="21" spans="2:13" ht="13.5" customHeight="1">
      <c r="B21" s="24">
        <v>11.723077808219179</v>
      </c>
      <c r="C21" s="24">
        <f>8*C11/365*0.13+C5*0.00542+0.01</f>
        <v>12.653025753424657</v>
      </c>
      <c r="F21" s="5"/>
      <c r="G21" s="5"/>
      <c r="H21" s="5"/>
      <c r="I21" s="5"/>
      <c r="J21" s="5"/>
      <c r="K21" s="5"/>
      <c r="L21" s="5"/>
      <c r="M21" s="3"/>
    </row>
    <row r="22" spans="2:13" ht="13.5" customHeight="1">
      <c r="B22" s="24">
        <v>46.055071232876706</v>
      </c>
      <c r="C22" s="24">
        <f>8*C11/365*0.52+C5*0.0213</f>
        <v>49.71026301369863</v>
      </c>
      <c r="F22" s="5"/>
      <c r="G22" s="5"/>
      <c r="H22" s="5"/>
      <c r="I22" s="5"/>
      <c r="J22" s="5"/>
      <c r="K22" s="5"/>
      <c r="L22" s="5"/>
      <c r="M22" s="3"/>
    </row>
    <row r="23" spans="2:13" ht="13.5" customHeight="1">
      <c r="B23" s="24">
        <v>39.37</v>
      </c>
      <c r="C23" s="24">
        <f>1640*0.0069+410*0.05+(C5-1640-410)*0.085</f>
        <v>50.346000000000004</v>
      </c>
      <c r="F23" s="5"/>
      <c r="G23" s="5"/>
      <c r="H23" s="5"/>
      <c r="I23" s="5"/>
      <c r="J23" s="5"/>
      <c r="K23" s="5"/>
      <c r="L23" s="5"/>
      <c r="M23" s="3"/>
    </row>
    <row r="24" spans="2:13" ht="13.5" customHeight="1">
      <c r="B24" s="24">
        <v>35.666000000000004</v>
      </c>
      <c r="C24" s="24">
        <f>C5*0.017</f>
        <v>38.556000000000004</v>
      </c>
      <c r="F24" s="5"/>
      <c r="G24" s="5"/>
      <c r="H24" s="5"/>
      <c r="I24" s="5"/>
      <c r="J24" s="5"/>
      <c r="K24" s="5"/>
      <c r="L24" s="5"/>
      <c r="M24" s="3"/>
    </row>
    <row r="25" spans="2:13" ht="13.5" customHeight="1">
      <c r="B25" s="24">
        <v>0.14686</v>
      </c>
      <c r="C25" s="24">
        <f>C5*0.00007</f>
        <v>0.15875999999999998</v>
      </c>
      <c r="F25" s="5"/>
      <c r="G25" s="5"/>
      <c r="H25" s="5"/>
      <c r="I25" s="5"/>
      <c r="J25" s="5"/>
      <c r="K25" s="5"/>
      <c r="L25" s="5"/>
      <c r="M25" s="3"/>
    </row>
    <row r="26" spans="2:13" ht="13.5" customHeight="1">
      <c r="B26" s="25">
        <v>132.96100904109588</v>
      </c>
      <c r="C26" s="25">
        <f>C21+C22+C23+C24+C25</f>
        <v>151.4240487671233</v>
      </c>
      <c r="F26" s="7"/>
      <c r="G26" s="7"/>
      <c r="H26" s="7"/>
      <c r="I26" s="7"/>
      <c r="J26" s="7"/>
      <c r="K26" s="7"/>
      <c r="L26" s="7"/>
      <c r="M26" s="3"/>
    </row>
    <row r="27" spans="2:12" ht="13.5" customHeight="1">
      <c r="B27" s="27"/>
      <c r="C27" s="27"/>
      <c r="F27" s="6"/>
      <c r="G27" s="6"/>
      <c r="H27" s="6"/>
      <c r="I27" s="6"/>
      <c r="J27" s="6"/>
      <c r="K27" s="6"/>
      <c r="L27" s="6"/>
    </row>
    <row r="28" spans="2:13" ht="13.5" customHeight="1">
      <c r="B28" s="25">
        <v>5.97</v>
      </c>
      <c r="C28" s="25">
        <f>6.98</f>
        <v>6.98</v>
      </c>
      <c r="F28" s="7"/>
      <c r="G28" s="7"/>
      <c r="H28" s="7"/>
      <c r="I28" s="7"/>
      <c r="J28" s="7"/>
      <c r="K28" s="7"/>
      <c r="L28" s="7"/>
      <c r="M28" s="3"/>
    </row>
    <row r="29" spans="2:12" ht="13.5" customHeight="1">
      <c r="B29" s="24"/>
      <c r="C29" s="24"/>
      <c r="F29" s="5"/>
      <c r="G29" s="5"/>
      <c r="H29" s="5"/>
      <c r="I29" s="5"/>
      <c r="J29" s="5"/>
      <c r="K29" s="5"/>
      <c r="L29" s="5"/>
    </row>
    <row r="30" spans="2:13" ht="13.5" customHeight="1">
      <c r="B30" s="25">
        <v>22.880000000000003</v>
      </c>
      <c r="C30" s="25">
        <f>10.82+14.67</f>
        <v>25.490000000000002</v>
      </c>
      <c r="F30" s="7"/>
      <c r="G30" s="7"/>
      <c r="H30" s="7"/>
      <c r="I30" s="7"/>
      <c r="J30" s="7"/>
      <c r="K30" s="7"/>
      <c r="L30" s="7"/>
      <c r="M30" s="3"/>
    </row>
    <row r="31" spans="2:13" ht="13.5" customHeight="1">
      <c r="B31" s="28">
        <v>405.5545690410959</v>
      </c>
      <c r="C31" s="28">
        <f>C18+C19+C26+C28+C30</f>
        <v>452.3525287671233</v>
      </c>
      <c r="F31" s="11"/>
      <c r="G31" s="11"/>
      <c r="H31" s="11">
        <f>L31*H7/L5</f>
        <v>205.0345677127878</v>
      </c>
      <c r="I31" s="11"/>
      <c r="J31" s="11">
        <f>L31*J7/L5</f>
        <v>247.3179610543355</v>
      </c>
      <c r="K31" s="11"/>
      <c r="L31" s="11">
        <f>C31</f>
        <v>452.3525287671233</v>
      </c>
      <c r="M31" s="3"/>
    </row>
    <row r="32" spans="2:12" ht="13.5" customHeight="1">
      <c r="B32" s="23">
        <v>91</v>
      </c>
      <c r="C32" s="23">
        <v>91</v>
      </c>
      <c r="F32" s="12"/>
      <c r="G32" s="12"/>
      <c r="H32" s="12">
        <v>35</v>
      </c>
      <c r="I32" s="12"/>
      <c r="J32" s="12">
        <v>56</v>
      </c>
      <c r="K32" s="12"/>
      <c r="L32" s="12">
        <v>91</v>
      </c>
    </row>
    <row r="33" spans="2:13" ht="13.5" customHeight="1">
      <c r="B33" s="24">
        <v>46.37260273972603</v>
      </c>
      <c r="C33" s="24">
        <f>C32*1.55*C11/365</f>
        <v>47.531917808219184</v>
      </c>
      <c r="F33" s="5"/>
      <c r="G33" s="5"/>
      <c r="H33" s="5"/>
      <c r="I33" s="5"/>
      <c r="J33" s="5"/>
      <c r="K33" s="5"/>
      <c r="L33" s="5">
        <f>L32*1.55*L11/365</f>
        <v>47.531917808219184</v>
      </c>
      <c r="M33" s="3"/>
    </row>
    <row r="34" spans="2:13" ht="13.5" customHeight="1">
      <c r="B34" s="24">
        <v>9.872876712328768</v>
      </c>
      <c r="C34" s="24">
        <f>C32*0.33*C11/365</f>
        <v>10.119698630136986</v>
      </c>
      <c r="F34" s="5"/>
      <c r="G34" s="5"/>
      <c r="H34" s="5"/>
      <c r="I34" s="5"/>
      <c r="J34" s="5"/>
      <c r="K34" s="5"/>
      <c r="L34" s="5">
        <f>L32*0.33*L11/365</f>
        <v>10.119698630136986</v>
      </c>
      <c r="M34" s="3"/>
    </row>
    <row r="35" spans="2:13" ht="13.5" customHeight="1">
      <c r="B35" s="24">
        <v>13.822027397260275</v>
      </c>
      <c r="C35" s="24">
        <f>C32*2200*0.6*0.00035*C11/365</f>
        <v>14.167578082191781</v>
      </c>
      <c r="F35" s="5"/>
      <c r="G35" s="5"/>
      <c r="H35" s="5"/>
      <c r="I35" s="5"/>
      <c r="J35" s="5"/>
      <c r="K35" s="5"/>
      <c r="L35" s="5">
        <f>L32*2200*0.6*0.00035*L11/365</f>
        <v>14.167578082191781</v>
      </c>
      <c r="M35" s="3"/>
    </row>
    <row r="36" spans="2:13" ht="13.5" customHeight="1">
      <c r="B36" s="25">
        <v>70.06750684931507</v>
      </c>
      <c r="C36" s="25">
        <f>C33+C34+C35</f>
        <v>71.81919452054795</v>
      </c>
      <c r="F36" s="7"/>
      <c r="G36" s="7"/>
      <c r="H36" s="7"/>
      <c r="I36" s="7"/>
      <c r="J36" s="7"/>
      <c r="K36" s="7"/>
      <c r="L36" s="7">
        <f>L33+L34+L35</f>
        <v>71.81919452054795</v>
      </c>
      <c r="M36" s="3"/>
    </row>
    <row r="37" spans="1:13" s="4" customFormat="1" ht="13.5" customHeight="1">
      <c r="A37" s="14"/>
      <c r="B37" s="25">
        <v>11.835616438356164</v>
      </c>
      <c r="C37" s="25">
        <f>36*C11/365</f>
        <v>12.131506849315068</v>
      </c>
      <c r="D37" s="2"/>
      <c r="E37" s="2"/>
      <c r="F37" s="7"/>
      <c r="G37" s="7"/>
      <c r="H37" s="7"/>
      <c r="I37" s="7"/>
      <c r="J37" s="7"/>
      <c r="K37" s="7"/>
      <c r="L37" s="7">
        <f>36*L11/365</f>
        <v>12.131506849315068</v>
      </c>
      <c r="M37" s="3"/>
    </row>
    <row r="38" spans="1:13" s="4" customFormat="1" ht="13.5" customHeight="1">
      <c r="A38" s="14"/>
      <c r="B38" s="28">
        <v>81.90312328767124</v>
      </c>
      <c r="C38" s="28">
        <f>C36+C37</f>
        <v>83.95070136986303</v>
      </c>
      <c r="D38" s="2"/>
      <c r="E38" s="2"/>
      <c r="F38" s="11"/>
      <c r="G38" s="11"/>
      <c r="H38" s="11">
        <f>L38*H32/L32</f>
        <v>32.28873129610116</v>
      </c>
      <c r="I38" s="11"/>
      <c r="J38" s="11">
        <f>L38*J32/L32</f>
        <v>51.66197007376186</v>
      </c>
      <c r="K38" s="11"/>
      <c r="L38" s="11">
        <f>L36+L37</f>
        <v>83.95070136986303</v>
      </c>
      <c r="M38" s="3"/>
    </row>
    <row r="39" spans="1:12" s="4" customFormat="1" ht="13.5" customHeight="1">
      <c r="A39" s="14"/>
      <c r="B39" s="24"/>
      <c r="C39" s="24"/>
      <c r="D39" s="2"/>
      <c r="E39" s="2"/>
      <c r="F39" s="5"/>
      <c r="G39" s="5"/>
      <c r="H39" s="5"/>
      <c r="I39" s="5"/>
      <c r="J39" s="5"/>
      <c r="K39" s="5"/>
      <c r="L39" s="5"/>
    </row>
    <row r="40" spans="2:13" ht="13.5" customHeight="1" thickBot="1">
      <c r="B40" s="29">
        <v>487.4676923287671</v>
      </c>
      <c r="C40" s="29">
        <f>C31+C38+0.01</f>
        <v>536.3132301369864</v>
      </c>
      <c r="F40" s="8">
        <f>F31+F38</f>
        <v>0</v>
      </c>
      <c r="G40" s="8"/>
      <c r="H40" s="8">
        <f>H31+H38+0.01</f>
        <v>237.33329900888896</v>
      </c>
      <c r="I40" s="8"/>
      <c r="J40" s="8">
        <f>J31+J38</f>
        <v>298.97993112809735</v>
      </c>
      <c r="K40" s="8"/>
      <c r="L40" s="11">
        <f>F40+H40+J40</f>
        <v>536.3132301369862</v>
      </c>
      <c r="M40" s="3"/>
    </row>
    <row r="41" spans="2:12" ht="13.5" customHeight="1">
      <c r="B41" s="2" t="str">
        <f>B1</f>
        <v>Συνολικός</v>
      </c>
      <c r="F41" s="2" t="str">
        <f>F1</f>
        <v>Σωτήρης</v>
      </c>
      <c r="H41" s="2" t="str">
        <f>H1</f>
        <v>Φώτης</v>
      </c>
      <c r="J41" s="2" t="str">
        <f>J1</f>
        <v>Δανιήλ</v>
      </c>
      <c r="L41" s="2" t="str">
        <f>L1</f>
        <v>Συνολικός</v>
      </c>
    </row>
    <row r="42" ht="13.5" customHeight="1">
      <c r="A42" s="15"/>
    </row>
    <row r="43" spans="7:11" ht="13.5" customHeight="1">
      <c r="G43" s="30"/>
      <c r="H43" s="31">
        <f>H40</f>
        <v>237.33329900888896</v>
      </c>
      <c r="I43" s="30"/>
      <c r="J43" s="31">
        <f>J40</f>
        <v>298.97993112809735</v>
      </c>
      <c r="K43" s="30"/>
    </row>
    <row r="44" spans="1:6" s="1" customFormat="1" ht="13.5" customHeight="1">
      <c r="A44" s="13"/>
      <c r="B44" s="2"/>
      <c r="C44" s="2"/>
      <c r="D44" s="2"/>
      <c r="E44" s="2"/>
      <c r="F44" s="2"/>
    </row>
    <row r="45" spans="1:5" s="1" customFormat="1" ht="13.5" customHeight="1">
      <c r="A45" s="13"/>
      <c r="E45" s="2"/>
    </row>
    <row r="49" spans="1:5" s="3" customFormat="1" ht="13.5" customHeight="1">
      <c r="A49" s="15"/>
      <c r="E49" s="2"/>
    </row>
  </sheetData>
  <sheetProtection/>
  <printOptions/>
  <pageMargins left="0.7500000000000001" right="0.7500000000000001" top="1" bottom="1" header="0.5" footer="0.5"/>
  <pageSetup orientation="landscape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Democritus University of Thrace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Sotiris Papantonopoulos</dc:creator>
  <cp:keywords/>
  <dc:description/>
  <cp:lastModifiedBy>Microsoft Office User</cp:lastModifiedBy>
  <cp:lastPrinted>2018-01-21T17:44:40Z</cp:lastPrinted>
  <dcterms:created xsi:type="dcterms:W3CDTF">2017-05-09T08:59:27Z</dcterms:created>
  <dcterms:modified xsi:type="dcterms:W3CDTF">2021-08-29T15:59:15Z</dcterms:modified>
  <cp:category/>
  <cp:version/>
  <cp:contentType/>
  <cp:contentStatus/>
</cp:coreProperties>
</file>