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" windowWidth="12240" windowHeight="8130" activeTab="1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<sst xmlns="http://schemas.openxmlformats.org/spreadsheetml/2006/main" count="19" uniqueCount="19">
  <si>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Κατάσταση Χρηματικών Ροών </t>
  </si>
  <si>
    <t>Μεταβλητό Κόστος</t>
  </si>
  <si>
    <t xml:space="preserve">Σταθερό Κόστος </t>
  </si>
  <si>
    <t xml:space="preserve">Απόσβεση </t>
  </si>
  <si>
    <t xml:space="preserve">Κέρδη Προ Φόρων </t>
  </si>
  <si>
    <t xml:space="preserve">Μείον φόρος </t>
  </si>
  <si>
    <t xml:space="preserve">Κέρδος Μετά Φόρων </t>
  </si>
  <si>
    <t xml:space="preserve">Πλέον Απόσβεση </t>
  </si>
  <si>
    <t>Καθαρή Ταμειακή Ροή</t>
  </si>
  <si>
    <t>Έτη</t>
  </si>
  <si>
    <t>Πλέον Υπολειματική αξία Μηχανήματος</t>
  </si>
  <si>
    <t>Κεφάλαιο κίνησης</t>
  </si>
  <si>
    <t>NPV</t>
  </si>
  <si>
    <t xml:space="preserve">Αρχικό κόστος </t>
  </si>
  <si>
    <t>επιτόκιο</t>
  </si>
  <si>
    <t>NPV=0</t>
  </si>
  <si>
    <t>IRR</t>
  </si>
  <si>
    <t xml:space="preserve">PI </t>
  </si>
  <si>
    <t>Πωλήσεις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</si>
</sst>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6:K25"/>
  <sheetViews>
    <sheetView zoomScalePageLayoutView="0" workbookViewId="0" topLeftCell="D11">
      <selection activeCell="H20" sqref="H20"/>
    </sheetView>
  </sheetViews>
  <sheetFormatPr defaultColWidth="9.140625" defaultRowHeight="15"/>
  <cols>
    <col min="6" max="6" width="28.421875" style="0" bestFit="1" customWidth="1"/>
    <col min="10" max="10" width="28.140625" style="0" customWidth="1"/>
  </cols>
  <sheetData>
    <row r="6" spans="6:8" ht="15">
      <c r="F6" t="s">
        <v>0</v>
      </c>
      <c r="H6" t="s">
        <v>9</v>
      </c>
    </row>
    <row r="7" spans="7:11" ht="15">
      <c r="G7">
        <v>1</v>
      </c>
      <c r="H7">
        <v>2</v>
      </c>
      <c r="I7">
        <v>3</v>
      </c>
      <c r="J7">
        <v>4</v>
      </c>
      <c r="K7">
        <v>5</v>
      </c>
    </row>
    <row r="8" spans="6:11" ht="15">
      <c r="F8" t="s">
        <v>18</v>
      </c>
      <c r="G8">
        <v>1000000</v>
      </c>
      <c r="H8">
        <v>1100000</v>
      </c>
      <c r="I8">
        <v>1210000</v>
      </c>
      <c r="J8">
        <v>1331000</v>
      </c>
      <c r="K8">
        <v>1464100</v>
      </c>
    </row>
    <row r="9" spans="6:11" ht="15">
      <c r="F9" t="s">
        <v>1</v>
      </c>
      <c r="G9">
        <v>500000</v>
      </c>
      <c r="H9">
        <v>550000</v>
      </c>
      <c r="I9">
        <v>605000</v>
      </c>
      <c r="J9">
        <v>665500</v>
      </c>
      <c r="K9">
        <v>732050</v>
      </c>
    </row>
    <row r="10" spans="6:11" ht="15">
      <c r="F10" t="s">
        <v>2</v>
      </c>
      <c r="G10">
        <v>150000</v>
      </c>
      <c r="H10">
        <v>150000</v>
      </c>
      <c r="I10">
        <v>150000</v>
      </c>
      <c r="J10">
        <v>150000</v>
      </c>
      <c r="K10">
        <v>150000</v>
      </c>
    </row>
    <row r="11" spans="6:11" ht="15">
      <c r="F11" t="s">
        <v>3</v>
      </c>
      <c r="G11">
        <v>200000</v>
      </c>
      <c r="H11">
        <v>200000</v>
      </c>
      <c r="I11">
        <v>200000</v>
      </c>
      <c r="J11">
        <v>200000</v>
      </c>
      <c r="K11">
        <v>200000</v>
      </c>
    </row>
    <row r="12" spans="6:11" ht="15">
      <c r="F12" t="s">
        <v>4</v>
      </c>
      <c r="G12">
        <f>G8-(G9+G10+G11)</f>
        <v>150000</v>
      </c>
      <c r="H12">
        <f>H8-(H9+H10+H11)</f>
        <v>200000</v>
      </c>
      <c r="I12">
        <f>I8-(I9+I10+I11)</f>
        <v>255000</v>
      </c>
      <c r="J12">
        <f>J8-(J9+J10+J11)</f>
        <v>315500</v>
      </c>
      <c r="K12">
        <f>K8-(K9+K10+K11)</f>
        <v>382050</v>
      </c>
    </row>
    <row r="14" spans="6:11" ht="15">
      <c r="F14" t="s">
        <v>5</v>
      </c>
      <c r="G14">
        <v>60000</v>
      </c>
      <c r="H14">
        <v>80000</v>
      </c>
      <c r="I14">
        <v>102000</v>
      </c>
      <c r="J14">
        <v>126200</v>
      </c>
      <c r="K14">
        <v>152820</v>
      </c>
    </row>
    <row r="16" spans="6:11" ht="15">
      <c r="F16" t="s">
        <v>6</v>
      </c>
      <c r="G16">
        <f>G12-G14</f>
        <v>90000</v>
      </c>
      <c r="H16">
        <f>H12-H14</f>
        <v>120000</v>
      </c>
      <c r="I16">
        <f>I12-I14</f>
        <v>153000</v>
      </c>
      <c r="J16">
        <f>J12-J14</f>
        <v>189300</v>
      </c>
      <c r="K16">
        <f>K12-K14</f>
        <v>229230</v>
      </c>
    </row>
    <row r="18" spans="6:11" ht="15">
      <c r="F18" t="s">
        <v>7</v>
      </c>
      <c r="G18">
        <f>G11</f>
        <v>200000</v>
      </c>
      <c r="H18">
        <f>H11</f>
        <v>200000</v>
      </c>
      <c r="I18">
        <f>I11</f>
        <v>200000</v>
      </c>
      <c r="J18">
        <f>J11</f>
        <v>200000</v>
      </c>
      <c r="K18">
        <f>K11</f>
        <v>200000</v>
      </c>
    </row>
    <row r="20" spans="6:11" ht="15">
      <c r="F20" t="s">
        <v>8</v>
      </c>
      <c r="G20">
        <f>G16+G18</f>
        <v>290000</v>
      </c>
      <c r="H20">
        <f>H16+H18</f>
        <v>320000</v>
      </c>
      <c r="I20">
        <f>I16+I18</f>
        <v>353000</v>
      </c>
      <c r="J20">
        <f>J16+J18</f>
        <v>389300</v>
      </c>
      <c r="K20">
        <f>K16+K18</f>
        <v>429230</v>
      </c>
    </row>
    <row r="23" spans="10:11" ht="15">
      <c r="J23" t="s">
        <v>10</v>
      </c>
      <c r="K23">
        <v>250000</v>
      </c>
    </row>
    <row r="24" spans="10:11" ht="15">
      <c r="J24" t="s">
        <v>11</v>
      </c>
      <c r="K24">
        <v>100000</v>
      </c>
    </row>
    <row r="25" ht="15">
      <c r="K25">
        <f>K20+K23+K24</f>
        <v>779230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7:L19"/>
  <sheetViews>
    <sheetView tabSelected="1" zoomScalePageLayoutView="0" workbookViewId="0" topLeftCell="E6">
      <selection activeCell="J7" sqref="J7"/>
    </sheetView>
  </sheetViews>
  <sheetFormatPr defaultColWidth="9.140625" defaultRowHeight="15"/>
  <sheetData>
    <row r="7" spans="8:10" ht="15">
      <c r="H7" t="s">
        <v>13</v>
      </c>
      <c r="J7">
        <v>1000000</v>
      </c>
    </row>
    <row r="8" spans="8:10" ht="15">
      <c r="H8" t="s">
        <v>14</v>
      </c>
      <c r="J8" s="1">
        <v>0.12</v>
      </c>
    </row>
    <row r="11" spans="7:11" ht="15">
      <c r="G11">
        <v>1</v>
      </c>
      <c r="H11">
        <v>2</v>
      </c>
      <c r="I11">
        <v>3</v>
      </c>
      <c r="J11">
        <v>4</v>
      </c>
      <c r="K11">
        <v>5</v>
      </c>
    </row>
    <row r="12" spans="6:12" ht="15">
      <c r="F12" t="s">
        <v>12</v>
      </c>
      <c r="G12">
        <f>Φύλλο1!G20/(1+J8)</f>
        <v>258928.5714285714</v>
      </c>
      <c r="H12">
        <f>Φύλλο1!H20/(1+J8)^2</f>
        <v>255102.04081632648</v>
      </c>
      <c r="I12">
        <f>Φύλλο1!I20/(1+J8)^3</f>
        <v>251258.42747813405</v>
      </c>
      <c r="J12">
        <f>Φύλλο1!J20/(1+0.12)^4</f>
        <v>247407.18792300078</v>
      </c>
      <c r="K12">
        <f>Φύλλο1!K25/(1+J8)^5</f>
        <v>442156.0287816041</v>
      </c>
      <c r="L12" s="2">
        <f>G12+H12+I12+J12+K12-J7</f>
        <v>454852.25642763684</v>
      </c>
    </row>
    <row r="17" spans="7:8" ht="15">
      <c r="G17" t="s">
        <v>16</v>
      </c>
      <c r="H17" t="s">
        <v>15</v>
      </c>
    </row>
    <row r="19" spans="7:8" ht="15">
      <c r="G19" t="s">
        <v>17</v>
      </c>
      <c r="H19">
        <f>K12/J7</f>
        <v>0.4421560287816041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PcUsers</dc:creator>
  <cp:keywords/>
  <dc:description/>
  <cp:lastModifiedBy>user09</cp:lastModifiedBy>
  <dcterms:created xsi:type="dcterms:W3CDTF">2014-05-13T08:34:05Z</dcterms:created>
  <dcterms:modified xsi:type="dcterms:W3CDTF">2014-06-12T08:24:29Z</dcterms:modified>
  <cp:category/>
  <cp:version/>
  <cp:contentType/>
  <cp:contentStatus/>
</cp:coreProperties>
</file>